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skmcz-my.sharepoint.com/personal/koplik_sskm_cz/Documents/Plocha/Výkaz výměr DZR Vážany/"/>
    </mc:Choice>
  </mc:AlternateContent>
  <xr:revisionPtr revIDLastSave="4" documentId="11_E4BA0E0BCCF0AA6318A8D931C7BD975B0F21006B" xr6:coauthVersionLast="47" xr6:coauthVersionMax="47" xr10:uidLastSave="{B83BC92E-77C0-48D6-877B-AC43FDCE625F}"/>
  <bookViews>
    <workbookView xWindow="2040" yWindow="1125" windowWidth="23565" windowHeight="13980" xr2:uid="{00000000-000D-0000-FFFF-FFFF00000000}"/>
  </bookViews>
  <sheets>
    <sheet name="Stavba" sheetId="1" r:id="rId1"/>
    <sheet name="A07 7.1 " sheetId="2" r:id="rId2"/>
    <sheet name="A07 7.4a " sheetId="3" r:id="rId3"/>
    <sheet name="A07 7.5 " sheetId="4" r:id="rId4"/>
  </sheets>
  <definedNames>
    <definedName name="AAA" localSheetId="2">'A07 7.4a '!#REF!</definedName>
    <definedName name="AAA" localSheetId="3">'A07 7.5 '!#REF!</definedName>
    <definedName name="AAA">'A07 7.1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 localSheetId="2">'A07 7.4a '!#REF!</definedName>
    <definedName name="Dodavka0" localSheetId="3">'A07 7.5 '!#REF!</definedName>
    <definedName name="Dodavka0">'A07 7.1 '!#REF!</definedName>
    <definedName name="dpsc" localSheetId="0">Stavba!$C$9</definedName>
    <definedName name="dpsc">#REF!</definedName>
    <definedName name="HSV">#REF!</definedName>
    <definedName name="HSV_" localSheetId="2">'A07 7.4a '!#REF!</definedName>
    <definedName name="HSV_" localSheetId="3">'A07 7.5 '!#REF!</definedName>
    <definedName name="HSV_">'A07 7.1 '!#REF!</definedName>
    <definedName name="HSV0" localSheetId="2">'A07 7.4a '!#REF!</definedName>
    <definedName name="HSV0" localSheetId="3">'A07 7.5 '!#REF!</definedName>
    <definedName name="HSV0">'A07 7.1 '!#REF!</definedName>
    <definedName name="HZS">#REF!</definedName>
    <definedName name="HZS0" localSheetId="2">'A07 7.4a '!#REF!</definedName>
    <definedName name="HZS0" localSheetId="3">'A07 7.5 '!#REF!</definedName>
    <definedName name="HZS0">'A07 7.1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 localSheetId="2">'A07 7.4a '!#REF!</definedName>
    <definedName name="Mont_" localSheetId="3">'A07 7.5 '!#REF!</definedName>
    <definedName name="Mont_">'A07 7.1 '!#REF!</definedName>
    <definedName name="Montaz0" localSheetId="2">'A07 7.4a '!#REF!</definedName>
    <definedName name="Montaz0" localSheetId="3">'A07 7.5 '!#REF!</definedName>
    <definedName name="Montaz0">'A07 7.1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'A07 7.1 '!$1:$6</definedName>
    <definedName name="_xlnm.Print_Titles" localSheetId="2">'A07 7.4a '!$1:$6</definedName>
    <definedName name="_xlnm.Print_Titles" localSheetId="3">'A07 7.5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'A07 7.1 '!$A$1:$K$154</definedName>
    <definedName name="_xlnm.Print_Area" localSheetId="2">'A07 7.4a '!$A$1:$K$51</definedName>
    <definedName name="_xlnm.Print_Area" localSheetId="3">'A07 7.5 '!$A$1:$K$20</definedName>
    <definedName name="_xlnm.Print_Area" localSheetId="0">Stavba!$A$1:$I$44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 localSheetId="2">'A07 7.4a '!#REF!</definedName>
    <definedName name="PSV_" localSheetId="3">'A07 7.5 '!#REF!</definedName>
    <definedName name="PSV_">'A07 7.1 '!#REF!</definedName>
    <definedName name="PSV0" localSheetId="2">'A07 7.4a '!#REF!</definedName>
    <definedName name="PSV0" localSheetId="3">'A07 7.5 '!#REF!</definedName>
    <definedName name="PSV0">'A07 7.1 '!#REF!</definedName>
    <definedName name="SazbaDPH1">Stavba!$D$19</definedName>
    <definedName name="SazbaDPH2">Stavba!$D$21</definedName>
    <definedName name="SloupecCC" localSheetId="2">'A07 7.4a '!$G$6</definedName>
    <definedName name="SloupecCC" localSheetId="3">'A07 7.5 '!$G$6</definedName>
    <definedName name="SloupecCC">'A07 7.1 '!$G$6</definedName>
    <definedName name="SloupecCDH" localSheetId="2">'A07 7.4a '!$K$6</definedName>
    <definedName name="SloupecCDH" localSheetId="3">'A07 7.5 '!$K$6</definedName>
    <definedName name="SloupecCDH">'A07 7.1 '!$K$6</definedName>
    <definedName name="SloupecCisloPol" localSheetId="2">'A07 7.4a '!$B$6</definedName>
    <definedName name="SloupecCisloPol" localSheetId="3">'A07 7.5 '!$B$6</definedName>
    <definedName name="SloupecCisloPol">'A07 7.1 '!$B$6</definedName>
    <definedName name="SloupecCH" localSheetId="2">'A07 7.4a '!$I$6</definedName>
    <definedName name="SloupecCH" localSheetId="3">'A07 7.5 '!$I$6</definedName>
    <definedName name="SloupecCH">'A07 7.1 '!$I$6</definedName>
    <definedName name="SloupecJC" localSheetId="2">'A07 7.4a '!$F$6</definedName>
    <definedName name="SloupecJC" localSheetId="3">'A07 7.5 '!$F$6</definedName>
    <definedName name="SloupecJC">'A07 7.1 '!$F$6</definedName>
    <definedName name="SloupecJDH" localSheetId="2">'A07 7.4a '!$J$6</definedName>
    <definedName name="SloupecJDH" localSheetId="3">'A07 7.5 '!$J$6</definedName>
    <definedName name="SloupecJDH">'A07 7.1 '!$J$6</definedName>
    <definedName name="SloupecJDM" localSheetId="2">'A07 7.4a '!$J$6</definedName>
    <definedName name="SloupecJDM" localSheetId="3">'A07 7.5 '!$J$6</definedName>
    <definedName name="SloupecJDM">'A07 7.1 '!$J$6</definedName>
    <definedName name="SloupecJH" localSheetId="2">'A07 7.4a '!$H$6</definedName>
    <definedName name="SloupecJH" localSheetId="3">'A07 7.5 '!$H$6</definedName>
    <definedName name="SloupecJH">'A07 7.1 '!$H$6</definedName>
    <definedName name="SloupecMJ" localSheetId="2">'A07 7.4a '!$D$6</definedName>
    <definedName name="SloupecMJ" localSheetId="3">'A07 7.5 '!$D$6</definedName>
    <definedName name="SloupecMJ">'A07 7.1 '!$D$6</definedName>
    <definedName name="SloupecMnozstvi" localSheetId="2">'A07 7.4a '!$E$6</definedName>
    <definedName name="SloupecMnozstvi" localSheetId="3">'A07 7.5 '!$E$6</definedName>
    <definedName name="SloupecMnozstvi">'A07 7.1 '!$E$6</definedName>
    <definedName name="SloupecNazPol" localSheetId="2">'A07 7.4a '!$C$6</definedName>
    <definedName name="SloupecNazPol" localSheetId="3">'A07 7.5 '!$C$6</definedName>
    <definedName name="SloupecNazPol">'A07 7.1 '!$C$6</definedName>
    <definedName name="SloupecPC" localSheetId="2">'A07 7.4a '!$A$6</definedName>
    <definedName name="SloupecPC" localSheetId="3">'A07 7.5 '!$A$6</definedName>
    <definedName name="SloupecPC">'A07 7.1 '!$A$6</definedName>
    <definedName name="solver_lin" localSheetId="1" hidden="1">0</definedName>
    <definedName name="solver_lin" localSheetId="2" hidden="1">0</definedName>
    <definedName name="solver_lin" localSheetId="3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opt" localSheetId="1" hidden="1">'A07 7.1 '!#REF!</definedName>
    <definedName name="solver_opt" localSheetId="2" hidden="1">'A07 7.4a '!#REF!</definedName>
    <definedName name="solver_opt" localSheetId="3" hidden="1">'A07 7.5 '!#REF!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tavbaCelkem" localSheetId="0">Stavba!$F$34</definedName>
    <definedName name="StavbaCelkem">#REF!</definedName>
    <definedName name="Typ" localSheetId="2">'A07 7.4a '!#REF!</definedName>
    <definedName name="Typ" localSheetId="3">'A07 7.5 '!#REF!</definedName>
    <definedName name="Typ">'A07 7.1 '!#REF!</definedName>
    <definedName name="VRN" localSheetId="2">'A07 7.4a '!#REF!</definedName>
    <definedName name="VRN" localSheetId="3">'A07 7.5 '!#REF!</definedName>
    <definedName name="VRN">'A07 7.1 '!#REF!</definedName>
    <definedName name="VRNKc">#REF!</definedName>
    <definedName name="VRNNazev" localSheetId="2">'A07 7.4a '!#REF!</definedName>
    <definedName name="VRNNazev" localSheetId="3">'A07 7.5 '!#REF!</definedName>
    <definedName name="VRNNazev">'A07 7.1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</workbook>
</file>

<file path=xl/calcChain.xml><?xml version="1.0" encoding="utf-8"?>
<calcChain xmlns="http://schemas.openxmlformats.org/spreadsheetml/2006/main">
  <c r="C33" i="1" l="1"/>
  <c r="C32" i="1"/>
  <c r="C31" i="1"/>
  <c r="G8" i="2"/>
  <c r="I8" i="2"/>
  <c r="K8" i="2"/>
  <c r="BD9" i="2"/>
  <c r="BD10" i="2"/>
  <c r="BD11" i="2"/>
  <c r="BD12" i="2"/>
  <c r="BD13" i="2"/>
  <c r="BD14" i="2"/>
  <c r="G15" i="2"/>
  <c r="I15" i="2"/>
  <c r="K15" i="2"/>
  <c r="BD16" i="2"/>
  <c r="BD17" i="2"/>
  <c r="BD18" i="2"/>
  <c r="BD19" i="2"/>
  <c r="BD20" i="2"/>
  <c r="BD21" i="2"/>
  <c r="G24" i="2"/>
  <c r="I24" i="2"/>
  <c r="K24" i="2"/>
  <c r="BD25" i="2"/>
  <c r="BD26" i="2"/>
  <c r="BD27" i="2"/>
  <c r="BD28" i="2"/>
  <c r="BD29" i="2"/>
  <c r="BD30" i="2"/>
  <c r="G31" i="2"/>
  <c r="I31" i="2"/>
  <c r="K31" i="2"/>
  <c r="BD32" i="2"/>
  <c r="BD33" i="2"/>
  <c r="BD34" i="2"/>
  <c r="BD35" i="2"/>
  <c r="BD36" i="2"/>
  <c r="BD37" i="2"/>
  <c r="G38" i="2"/>
  <c r="I38" i="2"/>
  <c r="K38" i="2"/>
  <c r="BD39" i="2"/>
  <c r="BD40" i="2"/>
  <c r="BD41" i="2"/>
  <c r="BD42" i="2"/>
  <c r="BD43" i="2"/>
  <c r="BD44" i="2"/>
  <c r="G45" i="2"/>
  <c r="I45" i="2"/>
  <c r="K45" i="2"/>
  <c r="BD46" i="2"/>
  <c r="BD47" i="2"/>
  <c r="BD48" i="2"/>
  <c r="BD49" i="2"/>
  <c r="BD50" i="2"/>
  <c r="BD51" i="2"/>
  <c r="G54" i="2"/>
  <c r="I54" i="2"/>
  <c r="K54" i="2"/>
  <c r="BD55" i="2"/>
  <c r="BD56" i="2"/>
  <c r="BD57" i="2"/>
  <c r="BD58" i="2"/>
  <c r="BD59" i="2"/>
  <c r="BD60" i="2"/>
  <c r="G61" i="2"/>
  <c r="I61" i="2"/>
  <c r="K61" i="2"/>
  <c r="BD62" i="2"/>
  <c r="BD63" i="2"/>
  <c r="BD64" i="2"/>
  <c r="BD65" i="2"/>
  <c r="BD66" i="2"/>
  <c r="BD67" i="2"/>
  <c r="G70" i="2"/>
  <c r="G77" i="2" s="1"/>
  <c r="Z77" i="2" s="1"/>
  <c r="I70" i="2"/>
  <c r="I77" i="2" s="1"/>
  <c r="Y77" i="2" s="1"/>
  <c r="K70" i="2"/>
  <c r="K77" i="2" s="1"/>
  <c r="X77" i="2" s="1"/>
  <c r="BD71" i="2"/>
  <c r="BD72" i="2"/>
  <c r="BD73" i="2"/>
  <c r="BD74" i="2"/>
  <c r="BD75" i="2"/>
  <c r="BD76" i="2"/>
  <c r="G79" i="2"/>
  <c r="G86" i="2" s="1"/>
  <c r="Z86" i="2" s="1"/>
  <c r="I79" i="2"/>
  <c r="K79" i="2"/>
  <c r="K86" i="2" s="1"/>
  <c r="X86" i="2" s="1"/>
  <c r="BD80" i="2"/>
  <c r="BD81" i="2"/>
  <c r="BD82" i="2"/>
  <c r="BD83" i="2"/>
  <c r="BD84" i="2"/>
  <c r="BD85" i="2"/>
  <c r="I86" i="2"/>
  <c r="Y86" i="2" s="1"/>
  <c r="G88" i="2"/>
  <c r="G95" i="2" s="1"/>
  <c r="Z95" i="2" s="1"/>
  <c r="I88" i="2"/>
  <c r="I95" i="2" s="1"/>
  <c r="Y95" i="2" s="1"/>
  <c r="K88" i="2"/>
  <c r="K95" i="2" s="1"/>
  <c r="X95" i="2" s="1"/>
  <c r="BD89" i="2"/>
  <c r="BD90" i="2"/>
  <c r="BD91" i="2"/>
  <c r="BD92" i="2"/>
  <c r="BD93" i="2"/>
  <c r="BD94" i="2"/>
  <c r="G97" i="2"/>
  <c r="G98" i="2" s="1"/>
  <c r="Z98" i="2" s="1"/>
  <c r="I97" i="2"/>
  <c r="I98" i="2" s="1"/>
  <c r="Y98" i="2" s="1"/>
  <c r="K97" i="2"/>
  <c r="K98" i="2" s="1"/>
  <c r="X98" i="2" s="1"/>
  <c r="G100" i="2"/>
  <c r="I100" i="2"/>
  <c r="K100" i="2"/>
  <c r="BD101" i="2"/>
  <c r="BD102" i="2"/>
  <c r="BD103" i="2"/>
  <c r="BD104" i="2"/>
  <c r="BD105" i="2"/>
  <c r="BD106" i="2"/>
  <c r="G107" i="2"/>
  <c r="I107" i="2"/>
  <c r="K107" i="2"/>
  <c r="G110" i="2"/>
  <c r="G117" i="2" s="1"/>
  <c r="Z117" i="2" s="1"/>
  <c r="I110" i="2"/>
  <c r="I117" i="2" s="1"/>
  <c r="Y117" i="2" s="1"/>
  <c r="K110" i="2"/>
  <c r="BD111" i="2"/>
  <c r="BD112" i="2"/>
  <c r="BD113" i="2"/>
  <c r="BD114" i="2"/>
  <c r="BD115" i="2"/>
  <c r="BD116" i="2"/>
  <c r="K117" i="2"/>
  <c r="X117" i="2" s="1"/>
  <c r="G119" i="2"/>
  <c r="I119" i="2"/>
  <c r="K119" i="2"/>
  <c r="BD120" i="2"/>
  <c r="BD121" i="2"/>
  <c r="BD122" i="2"/>
  <c r="BD123" i="2"/>
  <c r="BD124" i="2"/>
  <c r="BD125" i="2"/>
  <c r="G126" i="2"/>
  <c r="I126" i="2"/>
  <c r="K126" i="2"/>
  <c r="BD127" i="2"/>
  <c r="G128" i="2"/>
  <c r="I128" i="2"/>
  <c r="K128" i="2"/>
  <c r="G131" i="2"/>
  <c r="I131" i="2"/>
  <c r="K131" i="2"/>
  <c r="BD132" i="2"/>
  <c r="BD133" i="2"/>
  <c r="BD134" i="2"/>
  <c r="BD135" i="2"/>
  <c r="BD136" i="2"/>
  <c r="BD137" i="2"/>
  <c r="BD138" i="2"/>
  <c r="BD139" i="2"/>
  <c r="BD140" i="2"/>
  <c r="G141" i="2"/>
  <c r="I141" i="2"/>
  <c r="K141" i="2"/>
  <c r="K142" i="2" s="1"/>
  <c r="X142" i="2" s="1"/>
  <c r="G144" i="2"/>
  <c r="I144" i="2"/>
  <c r="K144" i="2"/>
  <c r="G145" i="2"/>
  <c r="I145" i="2"/>
  <c r="K145" i="2"/>
  <c r="G146" i="2"/>
  <c r="I146" i="2"/>
  <c r="K146" i="2"/>
  <c r="G147" i="2"/>
  <c r="I147" i="2"/>
  <c r="K147" i="2"/>
  <c r="G148" i="2"/>
  <c r="I148" i="2"/>
  <c r="K148" i="2"/>
  <c r="G149" i="2"/>
  <c r="I149" i="2"/>
  <c r="K149" i="2"/>
  <c r="G150" i="2"/>
  <c r="I150" i="2"/>
  <c r="K150" i="2"/>
  <c r="G151" i="2"/>
  <c r="I151" i="2"/>
  <c r="K151" i="2"/>
  <c r="G8" i="3"/>
  <c r="I8" i="3"/>
  <c r="K8" i="3"/>
  <c r="G10" i="3"/>
  <c r="I10" i="3"/>
  <c r="K10" i="3"/>
  <c r="G12" i="3"/>
  <c r="I12" i="3"/>
  <c r="K12" i="3"/>
  <c r="G14" i="3"/>
  <c r="I14" i="3"/>
  <c r="K14" i="3"/>
  <c r="G16" i="3"/>
  <c r="I16" i="3"/>
  <c r="K16" i="3"/>
  <c r="G19" i="3"/>
  <c r="I19" i="3"/>
  <c r="K19" i="3"/>
  <c r="G20" i="3"/>
  <c r="I20" i="3"/>
  <c r="K20" i="3"/>
  <c r="G21" i="3"/>
  <c r="I21" i="3"/>
  <c r="K21" i="3"/>
  <c r="G23" i="3"/>
  <c r="I23" i="3"/>
  <c r="K23" i="3"/>
  <c r="G25" i="3"/>
  <c r="I25" i="3"/>
  <c r="K25" i="3"/>
  <c r="G27" i="3"/>
  <c r="I27" i="3"/>
  <c r="K27" i="3"/>
  <c r="G29" i="3"/>
  <c r="I29" i="3"/>
  <c r="K29" i="3"/>
  <c r="G30" i="3"/>
  <c r="I30" i="3"/>
  <c r="K30" i="3"/>
  <c r="G31" i="3"/>
  <c r="I31" i="3"/>
  <c r="K31" i="3"/>
  <c r="G32" i="3"/>
  <c r="I32" i="3"/>
  <c r="K32" i="3"/>
  <c r="G33" i="3"/>
  <c r="I33" i="3"/>
  <c r="K33" i="3"/>
  <c r="G34" i="3"/>
  <c r="I34" i="3"/>
  <c r="K34" i="3"/>
  <c r="G35" i="3"/>
  <c r="I35" i="3"/>
  <c r="K35" i="3"/>
  <c r="G36" i="3"/>
  <c r="I36" i="3"/>
  <c r="K36" i="3"/>
  <c r="G37" i="3"/>
  <c r="I37" i="3"/>
  <c r="K37" i="3"/>
  <c r="G38" i="3"/>
  <c r="I38" i="3"/>
  <c r="K38" i="3"/>
  <c r="G41" i="3"/>
  <c r="G43" i="3" s="1"/>
  <c r="Z43" i="3" s="1"/>
  <c r="I41" i="3"/>
  <c r="I43" i="3" s="1"/>
  <c r="Y43" i="3" s="1"/>
  <c r="K41" i="3"/>
  <c r="K43" i="3" s="1"/>
  <c r="X43" i="3" s="1"/>
  <c r="G45" i="3"/>
  <c r="I45" i="3"/>
  <c r="K45" i="3"/>
  <c r="G47" i="3"/>
  <c r="I47" i="3"/>
  <c r="K47" i="3"/>
  <c r="G48" i="3"/>
  <c r="I48" i="3"/>
  <c r="K48" i="3"/>
  <c r="G8" i="4"/>
  <c r="I8" i="4"/>
  <c r="K8" i="4"/>
  <c r="G9" i="4"/>
  <c r="I9" i="4"/>
  <c r="K9" i="4"/>
  <c r="G10" i="4"/>
  <c r="I10" i="4"/>
  <c r="K10" i="4"/>
  <c r="G11" i="4"/>
  <c r="I11" i="4"/>
  <c r="K11" i="4"/>
  <c r="G12" i="4"/>
  <c r="I12" i="4"/>
  <c r="K12" i="4"/>
  <c r="G13" i="4"/>
  <c r="I13" i="4"/>
  <c r="K13" i="4"/>
  <c r="G14" i="4"/>
  <c r="I14" i="4"/>
  <c r="K14" i="4"/>
  <c r="G15" i="4"/>
  <c r="I15" i="4"/>
  <c r="K15" i="4"/>
  <c r="G16" i="4"/>
  <c r="I16" i="4"/>
  <c r="K16" i="4"/>
  <c r="G17" i="4"/>
  <c r="I17" i="4"/>
  <c r="K17" i="4"/>
  <c r="D20" i="1"/>
  <c r="D22" i="1"/>
  <c r="G29" i="1"/>
  <c r="H29" i="1"/>
  <c r="G34" i="1"/>
  <c r="H19" i="1" s="1"/>
  <c r="K68" i="2" l="1"/>
  <c r="X68" i="2" s="1"/>
  <c r="I142" i="2"/>
  <c r="Y142" i="2" s="1"/>
  <c r="G22" i="2"/>
  <c r="Z22" i="2" s="1"/>
  <c r="G39" i="3"/>
  <c r="Z39" i="3" s="1"/>
  <c r="G49" i="3"/>
  <c r="Z49" i="3" s="1"/>
  <c r="K17" i="3"/>
  <c r="X17" i="3" s="1"/>
  <c r="I129" i="2"/>
  <c r="Y129" i="2" s="1"/>
  <c r="K129" i="2"/>
  <c r="X129" i="2" s="1"/>
  <c r="G108" i="2"/>
  <c r="Z108" i="2" s="1"/>
  <c r="I108" i="2"/>
  <c r="Y108" i="2" s="1"/>
  <c r="I18" i="4"/>
  <c r="Y18" i="4" s="1"/>
  <c r="I19" i="4" s="1"/>
  <c r="K49" i="3"/>
  <c r="X49" i="3" s="1"/>
  <c r="I49" i="3"/>
  <c r="Y49" i="3" s="1"/>
  <c r="G129" i="2"/>
  <c r="Z129" i="2" s="1"/>
  <c r="K22" i="2"/>
  <c r="X22" i="2" s="1"/>
  <c r="I22" i="2"/>
  <c r="Y22" i="2" s="1"/>
  <c r="K18" i="4"/>
  <c r="X18" i="4" s="1"/>
  <c r="K19" i="4" s="1"/>
  <c r="G18" i="4"/>
  <c r="Z18" i="4" s="1"/>
  <c r="G19" i="4" s="1"/>
  <c r="H33" i="1" s="1"/>
  <c r="I33" i="1" s="1"/>
  <c r="F33" i="1" s="1"/>
  <c r="G17" i="3"/>
  <c r="Z17" i="3" s="1"/>
  <c r="I17" i="3"/>
  <c r="Y17" i="3" s="1"/>
  <c r="I39" i="3"/>
  <c r="Y39" i="3" s="1"/>
  <c r="K39" i="3"/>
  <c r="X39" i="3" s="1"/>
  <c r="K50" i="3" s="1"/>
  <c r="G152" i="2"/>
  <c r="Z152" i="2" s="1"/>
  <c r="G52" i="2"/>
  <c r="Z52" i="2" s="1"/>
  <c r="I52" i="2"/>
  <c r="Y52" i="2" s="1"/>
  <c r="K52" i="2"/>
  <c r="X52" i="2" s="1"/>
  <c r="G142" i="2"/>
  <c r="Z142" i="2" s="1"/>
  <c r="I152" i="2"/>
  <c r="Y152" i="2" s="1"/>
  <c r="K152" i="2"/>
  <c r="X152" i="2" s="1"/>
  <c r="K108" i="2"/>
  <c r="X108" i="2" s="1"/>
  <c r="G68" i="2"/>
  <c r="Z68" i="2" s="1"/>
  <c r="I68" i="2"/>
  <c r="Y68" i="2" s="1"/>
  <c r="I50" i="3"/>
  <c r="I153" i="2"/>
  <c r="K153" i="2"/>
  <c r="H20" i="1"/>
  <c r="G50" i="3" l="1"/>
  <c r="H32" i="1" s="1"/>
  <c r="I32" i="1" s="1"/>
  <c r="F32" i="1" s="1"/>
  <c r="G153" i="2"/>
  <c r="H31" i="1" s="1"/>
  <c r="H34" i="1" s="1"/>
  <c r="H21" i="1" s="1"/>
  <c r="I31" i="1" l="1"/>
  <c r="F31" i="1" s="1"/>
  <c r="F34" i="1" s="1"/>
  <c r="I34" i="1" l="1"/>
  <c r="H22" i="1" s="1"/>
  <c r="H23" i="1" s="1"/>
</calcChain>
</file>

<file path=xl/sharedStrings.xml><?xml version="1.0" encoding="utf-8"?>
<sst xmlns="http://schemas.openxmlformats.org/spreadsheetml/2006/main" count="590" uniqueCount="237">
  <si>
    <t>Položkový rozpočet stavby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</si>
  <si>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</si>
  <si>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</si>
  <si>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</si>
  <si>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</si>
  <si>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</si>
  <si>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</si>
  <si>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</si>
  <si>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</si>
  <si>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</si>
  <si>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</si>
  <si>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</si>
  <si>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</si>
  <si>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Položkový rozpočet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</si>
  <si>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</si>
  <si>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</si>
  <si>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</si>
  <si>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</si>
  <si>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</si>
  <si>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</si>
  <si>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</si>
  <si>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</si>
  <si>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</si>
  <si>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</si>
  <si>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</si>
  <si>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</si>
  <si>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</si>
  <si>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</si>
  <si>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</si>
  <si>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m2</t>
  </si>
  <si>
    <t>y</t>
  </si>
  <si>
    <t>z</t>
  </si>
  <si>
    <t>Celkem za objekt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</si>
  <si>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</si>
  <si>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</si>
  <si>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</si>
  <si>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</si>
  <si>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</si>
  <si>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</si>
  <si>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</si>
  <si>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3</t>
  </si>
  <si>
    <t>Svislé a kompletní konstrukce</t>
  </si>
  <si>
    <t>342255022RT1</t>
  </si>
  <si>
    <t>Příčky z desek pórobetonových tl. 7,5 cm desky P 2 - 500, 599 x 249 x 75 mm</t>
  </si>
  <si>
    <t>2.NP:</t>
  </si>
  <si>
    <t>2,5*1,0</t>
  </si>
  <si>
    <t>3.NP:</t>
  </si>
  <si>
    <t>4.NP:</t>
  </si>
  <si>
    <t>2,5*1,49</t>
  </si>
  <si>
    <t>342948111R00</t>
  </si>
  <si>
    <t>Ukotvení příček k cihel.konstr. kotvami na hmožd.</t>
  </si>
  <si>
    <t>m</t>
  </si>
  <si>
    <t>2*2,5</t>
  </si>
  <si>
    <t>61</t>
  </si>
  <si>
    <t>Upravy povrchů vnitřní</t>
  </si>
  <si>
    <t>602011102R00</t>
  </si>
  <si>
    <t>Postřik cementový ručně</t>
  </si>
  <si>
    <t>602011118RT1</t>
  </si>
  <si>
    <t>Omítka jádrová vápenná ručně tloušťka vrstvy 10 mm</t>
  </si>
  <si>
    <t>602011141RT1</t>
  </si>
  <si>
    <t>Štuk vnitřní ručně tloušťka vrstvy 2 mm</t>
  </si>
  <si>
    <t>(2,5-2,0)*1,0</t>
  </si>
  <si>
    <t>(2,5-2,0)*1,49</t>
  </si>
  <si>
    <t>612409991R00</t>
  </si>
  <si>
    <t>Začištění omítek kolem oken,dveří apod.</t>
  </si>
  <si>
    <t>2*0,5+1,0</t>
  </si>
  <si>
    <t>2*2,5+1,49</t>
  </si>
  <si>
    <t>64</t>
  </si>
  <si>
    <t>Výplně otvorů</t>
  </si>
  <si>
    <t>763761201R00</t>
  </si>
  <si>
    <t>Montáž otvorových výplní - dvířek, poklopů</t>
  </si>
  <si>
    <t>kus</t>
  </si>
  <si>
    <t>5536019603</t>
  </si>
  <si>
    <t>Dvířka revizní pro obkládání 600 x 600 mm</t>
  </si>
  <si>
    <t>94</t>
  </si>
  <si>
    <t>Lešení a stavební výtahy</t>
  </si>
  <si>
    <t>941955001R00</t>
  </si>
  <si>
    <t>Lešení lehké pomocné, výška podlahy do 1,2 m</t>
  </si>
  <si>
    <t>1,0*1,0</t>
  </si>
  <si>
    <t>1,0*1,49</t>
  </si>
  <si>
    <t>96</t>
  </si>
  <si>
    <t>Bourání konstrukcí</t>
  </si>
  <si>
    <t>962031132R00</t>
  </si>
  <si>
    <t>Bourání příček cihelných tl. 10 cm</t>
  </si>
  <si>
    <t>97</t>
  </si>
  <si>
    <t>Prorážení otvorů</t>
  </si>
  <si>
    <t>978059531R00</t>
  </si>
  <si>
    <t>Odsekání vnitřních obkladů stěn nad 2 m2</t>
  </si>
  <si>
    <t>2,0*1,0</t>
  </si>
  <si>
    <t>2,0*1,49</t>
  </si>
  <si>
    <t>99</t>
  </si>
  <si>
    <t>Přesun hmot</t>
  </si>
  <si>
    <t>999281108R00</t>
  </si>
  <si>
    <t xml:space="preserve">Přesun hmot pro opravy a údržbu do výšky 12 m </t>
  </si>
  <si>
    <t>t</t>
  </si>
  <si>
    <t>711</t>
  </si>
  <si>
    <t>Izolace proti vodě</t>
  </si>
  <si>
    <t>711212002RT3</t>
  </si>
  <si>
    <t>Stěrka hydroizolační těsnicí hmotou pružná hydroizolace tl. 2mm</t>
  </si>
  <si>
    <t>998711102R00</t>
  </si>
  <si>
    <t xml:space="preserve">Přesun hmot pro izolace proti vodě, výšky do 12 m </t>
  </si>
  <si>
    <t>771</t>
  </si>
  <si>
    <t>Podlahy z dlaždic a obklady</t>
  </si>
  <si>
    <t>771578011R00</t>
  </si>
  <si>
    <t>Spára podlaha - stěna, silikonem</t>
  </si>
  <si>
    <t>1,0</t>
  </si>
  <si>
    <t>1,49</t>
  </si>
  <si>
    <t>781</t>
  </si>
  <si>
    <t>Obklady keramické</t>
  </si>
  <si>
    <t>781415015R00</t>
  </si>
  <si>
    <t>Montáž obkladů stěn, porovin.,tmel, 20x20,30x15 cm</t>
  </si>
  <si>
    <t>597813600</t>
  </si>
  <si>
    <t>Obkládačka 20x20 bílá mat</t>
  </si>
  <si>
    <t>1,02*6,98</t>
  </si>
  <si>
    <t>998781102R00</t>
  </si>
  <si>
    <t xml:space="preserve">Přesun hmot pro obklady keramické, výšky do 12 m </t>
  </si>
  <si>
    <t>784</t>
  </si>
  <si>
    <t>Malby</t>
  </si>
  <si>
    <t>784191301R00</t>
  </si>
  <si>
    <t>Penetrace podkladu protiplísňová 1x</t>
  </si>
  <si>
    <t>0,5*(2*0,5+1,0)</t>
  </si>
  <si>
    <t>0,5*(2*2,5+1,49)</t>
  </si>
  <si>
    <t>784195212R00</t>
  </si>
  <si>
    <t>Malba tekutá, bílá, 2 x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</si>
  <si>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</si>
  <si>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</si>
  <si>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</si>
  <si>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</si>
  <si>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</si>
  <si>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</si>
  <si>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979082318R00</t>
  </si>
  <si>
    <t xml:space="preserve">Vodorovná doprava suti a hmot po suchu do 6000 m </t>
  </si>
  <si>
    <t>979087311R00</t>
  </si>
  <si>
    <t xml:space="preserve">Vodorovné přemístění suti nošením do 10 m </t>
  </si>
  <si>
    <t>979087391R00</t>
  </si>
  <si>
    <t xml:space="preserve">Příplatek za nošení suti každých dalších 10 m </t>
  </si>
  <si>
    <t>979093111R00</t>
  </si>
  <si>
    <t xml:space="preserve">Uložení suti na skládku bez zhutnění </t>
  </si>
  <si>
    <t>979094211R00</t>
  </si>
  <si>
    <t xml:space="preserve">Nakládání nebo překládání vybourané suti </t>
  </si>
  <si>
    <t>979990001R00</t>
  </si>
  <si>
    <t xml:space="preserve">Poplatek za skládku stavební suti </t>
  </si>
  <si>
    <t>A07</t>
  </si>
  <si>
    <t>Stupačka A7</t>
  </si>
  <si>
    <t>A07 Stupačka A7</t>
  </si>
  <si>
    <t>7.1 Stavebně konstrukční část</t>
  </si>
  <si>
    <t>721</t>
  </si>
  <si>
    <t>KANALIZACE</t>
  </si>
  <si>
    <t>721174025</t>
  </si>
  <si>
    <t>Odpadní (svislé) potrubí splaškové, systém HT DN 100</t>
  </si>
  <si>
    <t>včetně odboček a kolen (dodávka+montáž)</t>
  </si>
  <si>
    <t>721174063</t>
  </si>
  <si>
    <t>Větrací potrubí, systém HT DN 100</t>
  </si>
  <si>
    <t>721174055</t>
  </si>
  <si>
    <t>Dešťové potrubí, systém HT DN 110</t>
  </si>
  <si>
    <t>721290111</t>
  </si>
  <si>
    <t>Zkouška těsnosti kanalizace v objektech vodou do DN 125</t>
  </si>
  <si>
    <t>podle ČSN 73 6760</t>
  </si>
  <si>
    <t>NC-01</t>
  </si>
  <si>
    <t>Přesun hmot do 12m</t>
  </si>
  <si>
    <t>hod</t>
  </si>
  <si>
    <t>722</t>
  </si>
  <si>
    <t>VODOVOD</t>
  </si>
  <si>
    <t>733321213</t>
  </si>
  <si>
    <t>Potrubí plastové z PP-RCT spojované svařováním D 25x3,5</t>
  </si>
  <si>
    <t>733321214</t>
  </si>
  <si>
    <t>Potrubí plastové z PP-RCT spojované svařováním D 32x4,4</t>
  </si>
  <si>
    <t>722181221</t>
  </si>
  <si>
    <t>Ochrana potrubí tepelně izolačními trubicemi z pěnového polyetylenu do DN 22 mm</t>
  </si>
  <si>
    <t>přilepených v příčných a podélných spojích, tl. Přes 6 do 10 mm</t>
  </si>
  <si>
    <t>722181222</t>
  </si>
  <si>
    <t>Ochrana potrubí tepelně izolačními trubicemi z pěnového polyetylenu přes DN 22 do 42 mm</t>
  </si>
  <si>
    <t>722181251</t>
  </si>
  <si>
    <t>přilepených v příčných a podélných spojích, tl. Přes 20 do 25 mm</t>
  </si>
  <si>
    <t>722181252</t>
  </si>
  <si>
    <t>734261234</t>
  </si>
  <si>
    <t>Šroubení  přímé  PN 16 do 120°C, mosaz G 3/4'</t>
  </si>
  <si>
    <t>ks</t>
  </si>
  <si>
    <t>734261235</t>
  </si>
  <si>
    <t>Šroubení  přímé  PN 16 do 120°C, mosaz G 1'</t>
  </si>
  <si>
    <t>722224115</t>
  </si>
  <si>
    <t>Kohouty plnící a vypouštěcí, PN10 G 1/2'</t>
  </si>
  <si>
    <t>722220232</t>
  </si>
  <si>
    <t>Přechod DG D25-3/4'</t>
  </si>
  <si>
    <t>722220233</t>
  </si>
  <si>
    <t>Přechod DG D32-1'</t>
  </si>
  <si>
    <t>722232044</t>
  </si>
  <si>
    <t>Kohout kulový přímý G 3/4' PN 42 do 185°C vnitřní závit</t>
  </si>
  <si>
    <t>722232045</t>
  </si>
  <si>
    <t>Kohout kulový přímý G 1' PN 42 do 185°C vnitřní závit</t>
  </si>
  <si>
    <t>722 29-0226</t>
  </si>
  <si>
    <t>Tlakové zkoušky potrubí vodovodního  do DN 50</t>
  </si>
  <si>
    <t>722 29-0234</t>
  </si>
  <si>
    <t>Proplach a desinfekce vodovodního potrubí do DN 80</t>
  </si>
  <si>
    <t>NC-02</t>
  </si>
  <si>
    <t>Přesun hmot do 12 m</t>
  </si>
  <si>
    <t>767</t>
  </si>
  <si>
    <t>KONSTRUKCE ZÁMEČNICKÉ</t>
  </si>
  <si>
    <t>NC-03</t>
  </si>
  <si>
    <t>Uložení potrubí na nosné profily z montážního systému s povrchovou úpravou pozinkováním</t>
  </si>
  <si>
    <t>sada</t>
  </si>
  <si>
    <t>stávající se  z:nosníkové tyče, závitové tyče-2ks (závěsy), trubkové objímky s protihlukovou ochranou o světlosti dle DN potrubí, závitové tyče a fixačního čepu, Potrubí teplé vody, studené vody, kanalizace bude vedeno na společných závěsech,zámečnické konstrukce jsou z výroby vybaveny povrchovou úpravou z výroby</t>
  </si>
  <si>
    <t>HZS</t>
  </si>
  <si>
    <t>NC-04</t>
  </si>
  <si>
    <t>Demontáž kanalizace, vodovodu, zařizovacích předmětů, radiátorů, potrubí , izolace</t>
  </si>
  <si>
    <t>odvoz a ekologická likvidace</t>
  </si>
  <si>
    <t>NC-05</t>
  </si>
  <si>
    <t>Stavební výpomoci, sekání drážek</t>
  </si>
  <si>
    <t>NC-06</t>
  </si>
  <si>
    <t>Vyhotovení předávacích protokolů</t>
  </si>
  <si>
    <t>7.4a ZTI, ÚT</t>
  </si>
  <si>
    <t>HSV</t>
  </si>
  <si>
    <t>Ostatní náklady</t>
  </si>
  <si>
    <t>Pol1</t>
  </si>
  <si>
    <t>Pojištění</t>
  </si>
  <si>
    <t>Soubor</t>
  </si>
  <si>
    <t>Pol6</t>
  </si>
  <si>
    <t>Vybudování zařízení staveniště</t>
  </si>
  <si>
    <t>Pol7</t>
  </si>
  <si>
    <t>Provoz zařízení staveniště</t>
  </si>
  <si>
    <t>Pol8</t>
  </si>
  <si>
    <t>Odstranění zařízení staveniště</t>
  </si>
  <si>
    <t>Pol9</t>
  </si>
  <si>
    <t>Koordinační činnost</t>
  </si>
  <si>
    <t>Pol10</t>
  </si>
  <si>
    <t>Předání a převzetí díla</t>
  </si>
  <si>
    <t>Pol14</t>
  </si>
  <si>
    <t>Plán zásad organizace výstavby</t>
  </si>
  <si>
    <t>Pol18</t>
  </si>
  <si>
    <t>Dokumentace skutečného provedení</t>
  </si>
  <si>
    <t>Pol19</t>
  </si>
  <si>
    <t>Dílenská dokumentace</t>
  </si>
  <si>
    <t>Pol26</t>
  </si>
  <si>
    <t>Komplexní zkoušky</t>
  </si>
  <si>
    <t>soubor</t>
  </si>
  <si>
    <t>7.5 Ostatní a vedlejší náklady</t>
  </si>
  <si>
    <t>Oprava koupelen v domově pro seniory U Moravy,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</si>
</sst>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,##0\ &quot;Kč&quot;"/>
    <numFmt numFmtId="166" formatCode="0.0%"/>
  </numFmts>
  <fonts count="32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name val="Arial CE"/>
      <charset val="238"/>
    </font>
    <font>
      <i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9" fontId="0" fillId="0" borderId="0" xfId="0" applyNumberForma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0" fontId="0" fillId="2" borderId="2" xfId="0" applyFill="1" applyBorder="1"/>
    <xf numFmtId="0" fontId="6" fillId="2" borderId="2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10" fillId="3" borderId="0" xfId="0" applyNumberFormat="1" applyFont="1" applyFill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3" borderId="0" xfId="0" applyNumberFormat="1" applyFill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8" fillId="4" borderId="1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8" fillId="4" borderId="12" xfId="0" applyNumberFormat="1" applyFont="1" applyFill="1" applyBorder="1" applyAlignment="1">
      <alignment horizontal="right" vertical="center"/>
    </xf>
    <xf numFmtId="4" fontId="8" fillId="4" borderId="13" xfId="0" applyNumberFormat="1" applyFont="1" applyFill="1" applyBorder="1" applyAlignment="1">
      <alignment horizontal="right" vertical="center"/>
    </xf>
    <xf numFmtId="4" fontId="9" fillId="3" borderId="0" xfId="0" applyNumberFormat="1" applyFont="1" applyFill="1" applyAlignment="1">
      <alignment vertical="center"/>
    </xf>
    <xf numFmtId="0" fontId="4" fillId="0" borderId="0" xfId="0" applyFont="1" applyAlignment="1">
      <alignment horizontal="center"/>
    </xf>
    <xf numFmtId="4" fontId="0" fillId="0" borderId="0" xfId="0" applyNumberFormat="1"/>
    <xf numFmtId="0" fontId="6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7" xfId="0" applyFont="1" applyBorder="1"/>
    <xf numFmtId="166" fontId="5" fillId="0" borderId="8" xfId="0" applyNumberFormat="1" applyFont="1" applyBorder="1"/>
    <xf numFmtId="3" fontId="5" fillId="0" borderId="8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0" fontId="6" fillId="4" borderId="1" xfId="0" applyFont="1" applyFill="1" applyBorder="1" applyAlignment="1">
      <alignment vertical="center"/>
    </xf>
    <xf numFmtId="49" fontId="6" fillId="4" borderId="2" xfId="0" applyNumberFormat="1" applyFont="1" applyFill="1" applyBorder="1" applyAlignment="1">
      <alignment horizontal="left" vertical="center"/>
    </xf>
    <xf numFmtId="0" fontId="6" fillId="4" borderId="2" xfId="0" applyFont="1" applyFill="1" applyBorder="1" applyAlignment="1">
      <alignment vertical="center"/>
    </xf>
    <xf numFmtId="166" fontId="5" fillId="4" borderId="3" xfId="0" applyNumberFormat="1" applyFont="1" applyFill="1" applyBorder="1"/>
    <xf numFmtId="3" fontId="6" fillId="4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3" borderId="17" xfId="1" applyFill="1" applyBorder="1" applyAlignment="1">
      <alignment horizontal="left"/>
    </xf>
    <xf numFmtId="0" fontId="3" fillId="3" borderId="18" xfId="1" applyFill="1" applyBorder="1" applyAlignment="1">
      <alignment horizontal="center"/>
    </xf>
    <xf numFmtId="0" fontId="13" fillId="3" borderId="18" xfId="1" applyFont="1" applyFill="1" applyBorder="1"/>
    <xf numFmtId="49" fontId="3" fillId="3" borderId="19" xfId="1" applyNumberFormat="1" applyFill="1" applyBorder="1"/>
    <xf numFmtId="0" fontId="3" fillId="3" borderId="18" xfId="1" applyFill="1" applyBorder="1" applyAlignment="1">
      <alignment horizontal="right"/>
    </xf>
    <xf numFmtId="0" fontId="3" fillId="3" borderId="18" xfId="1" applyFill="1" applyBorder="1"/>
    <xf numFmtId="0" fontId="3" fillId="3" borderId="20" xfId="1" applyFill="1" applyBorder="1"/>
    <xf numFmtId="49" fontId="3" fillId="3" borderId="21" xfId="1" applyNumberFormat="1" applyFill="1" applyBorder="1" applyAlignment="1">
      <alignment horizontal="left"/>
    </xf>
    <xf numFmtId="0" fontId="3" fillId="3" borderId="22" xfId="1" applyFill="1" applyBorder="1" applyAlignment="1">
      <alignment horizontal="center"/>
    </xf>
    <xf numFmtId="0" fontId="13" fillId="3" borderId="22" xfId="1" applyFont="1" applyFill="1" applyBorder="1"/>
    <xf numFmtId="49" fontId="3" fillId="3" borderId="23" xfId="1" applyNumberFormat="1" applyFill="1" applyBorder="1"/>
    <xf numFmtId="0" fontId="3" fillId="3" borderId="22" xfId="1" applyFill="1" applyBorder="1" applyAlignment="1">
      <alignment horizontal="right"/>
    </xf>
    <xf numFmtId="0" fontId="3" fillId="3" borderId="22" xfId="1" applyFill="1" applyBorder="1"/>
    <xf numFmtId="0" fontId="3" fillId="3" borderId="24" xfId="1" applyFill="1" applyBorder="1"/>
    <xf numFmtId="0" fontId="5" fillId="0" borderId="0" xfId="1" applyFont="1"/>
    <xf numFmtId="0" fontId="3" fillId="0" borderId="0" xfId="1" applyAlignment="1">
      <alignment horizontal="right"/>
    </xf>
    <xf numFmtId="49" fontId="14" fillId="3" borderId="15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15" xfId="1" applyFont="1" applyFill="1" applyBorder="1" applyAlignment="1">
      <alignment horizontal="center" wrapText="1"/>
    </xf>
    <xf numFmtId="0" fontId="3" fillId="3" borderId="15" xfId="1" applyFill="1" applyBorder="1" applyAlignment="1">
      <alignment wrapText="1" shrinkToFit="1"/>
    </xf>
    <xf numFmtId="0" fontId="3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9" fillId="2" borderId="7" xfId="1" applyNumberFormat="1" applyFont="1" applyFill="1" applyBorder="1" applyAlignment="1">
      <alignment horizontal="left"/>
    </xf>
    <xf numFmtId="0" fontId="9" fillId="2" borderId="7" xfId="1" applyFont="1" applyFill="1" applyBorder="1"/>
    <xf numFmtId="0" fontId="3" fillId="2" borderId="7" xfId="1" applyFill="1" applyBorder="1" applyAlignment="1">
      <alignment horizontal="center"/>
    </xf>
    <xf numFmtId="0" fontId="3" fillId="2" borderId="7" xfId="1" applyFill="1" applyBorder="1" applyAlignment="1">
      <alignment horizontal="right"/>
    </xf>
    <xf numFmtId="0" fontId="3" fillId="2" borderId="5" xfId="1" applyFill="1" applyBorder="1"/>
    <xf numFmtId="0" fontId="3" fillId="2" borderId="6" xfId="1" applyFill="1" applyBorder="1"/>
    <xf numFmtId="0" fontId="3" fillId="2" borderId="8" xfId="1" applyFill="1" applyBorder="1"/>
    <xf numFmtId="0" fontId="16" fillId="0" borderId="0" xfId="1" applyFont="1"/>
    <xf numFmtId="0" fontId="17" fillId="0" borderId="16" xfId="1" applyFont="1" applyBorder="1" applyAlignment="1">
      <alignment horizontal="center" vertical="top"/>
    </xf>
    <xf numFmtId="49" fontId="18" fillId="0" borderId="16" xfId="1" applyNumberFormat="1" applyFont="1" applyBorder="1" applyAlignment="1">
      <alignment horizontal="left" vertical="top" shrinkToFit="1"/>
    </xf>
    <xf numFmtId="0" fontId="18" fillId="0" borderId="16" xfId="1" applyFont="1" applyBorder="1" applyAlignment="1">
      <alignment vertical="top" wrapText="1"/>
    </xf>
    <xf numFmtId="49" fontId="19" fillId="0" borderId="16" xfId="1" applyNumberFormat="1" applyFont="1" applyBorder="1" applyAlignment="1">
      <alignment horizontal="center" shrinkToFit="1"/>
    </xf>
    <xf numFmtId="4" fontId="18" fillId="0" borderId="16" xfId="1" applyNumberFormat="1" applyFont="1" applyBorder="1" applyAlignment="1">
      <alignment horizontal="right" shrinkToFit="1"/>
    </xf>
    <xf numFmtId="4" fontId="19" fillId="0" borderId="16" xfId="1" applyNumberFormat="1" applyFont="1" applyBorder="1" applyAlignment="1" applyProtection="1">
      <alignment horizontal="right"/>
      <protection locked="0"/>
    </xf>
    <xf numFmtId="4" fontId="19" fillId="0" borderId="16" xfId="1" applyNumberFormat="1" applyFont="1" applyBorder="1"/>
    <xf numFmtId="164" fontId="17" fillId="0" borderId="16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5" fillId="0" borderId="25" xfId="1" applyFont="1" applyBorder="1" applyAlignment="1">
      <alignment horizontal="center"/>
    </xf>
    <xf numFmtId="49" fontId="5" fillId="0" borderId="25" xfId="1" applyNumberFormat="1" applyFont="1" applyBorder="1" applyAlignment="1">
      <alignment horizontal="left"/>
    </xf>
    <xf numFmtId="4" fontId="3" fillId="0" borderId="5" xfId="1" applyNumberFormat="1" applyBorder="1"/>
    <xf numFmtId="0" fontId="23" fillId="0" borderId="0" xfId="1" applyFont="1" applyAlignment="1">
      <alignment wrapText="1"/>
    </xf>
    <xf numFmtId="4" fontId="24" fillId="5" borderId="28" xfId="1" applyNumberFormat="1" applyFont="1" applyFill="1" applyBorder="1" applyAlignment="1">
      <alignment horizontal="right" wrapText="1"/>
    </xf>
    <xf numFmtId="0" fontId="24" fillId="5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3" fillId="0" borderId="4" xfId="1" applyBorder="1"/>
    <xf numFmtId="0" fontId="20" fillId="0" borderId="0" xfId="1" applyFont="1" applyAlignment="1">
      <alignment wrapText="1"/>
    </xf>
    <xf numFmtId="0" fontId="26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3" fillId="3" borderId="2" xfId="1" applyFill="1" applyBorder="1" applyAlignment="1">
      <alignment horizontal="center"/>
    </xf>
    <xf numFmtId="4" fontId="3" fillId="3" borderId="2" xfId="1" applyNumberFormat="1" applyFill="1" applyBorder="1" applyAlignment="1">
      <alignment horizontal="right"/>
    </xf>
    <xf numFmtId="3" fontId="9" fillId="3" borderId="3" xfId="1" applyNumberFormat="1" applyFont="1" applyFill="1" applyBorder="1"/>
    <xf numFmtId="0" fontId="3" fillId="3" borderId="1" xfId="1" applyFill="1" applyBorder="1"/>
    <xf numFmtId="4" fontId="9" fillId="3" borderId="3" xfId="1" applyNumberFormat="1" applyFont="1" applyFill="1" applyBorder="1"/>
    <xf numFmtId="0" fontId="3" fillId="3" borderId="2" xfId="1" applyFill="1" applyBorder="1"/>
    <xf numFmtId="4" fontId="3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7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3" fillId="2" borderId="2" xfId="1" applyFill="1" applyBorder="1" applyAlignment="1">
      <alignment horizontal="center"/>
    </xf>
    <xf numFmtId="4" fontId="3" fillId="2" borderId="2" xfId="1" applyNumberFormat="1" applyFill="1" applyBorder="1" applyAlignment="1">
      <alignment horizontal="right"/>
    </xf>
    <xf numFmtId="3" fontId="9" fillId="2" borderId="3" xfId="1" applyNumberFormat="1" applyFont="1" applyFill="1" applyBorder="1"/>
    <xf numFmtId="0" fontId="3" fillId="2" borderId="2" xfId="1" applyFill="1" applyBorder="1"/>
    <xf numFmtId="4" fontId="9" fillId="2" borderId="3" xfId="1" applyNumberFormat="1" applyFont="1" applyFill="1" applyBorder="1"/>
    <xf numFmtId="3" fontId="3" fillId="0" borderId="0" xfId="1" applyNumberFormat="1"/>
    <xf numFmtId="0" fontId="28" fillId="0" borderId="0" xfId="1" applyFont="1"/>
    <xf numFmtId="0" fontId="29" fillId="0" borderId="0" xfId="1" applyFont="1"/>
    <xf numFmtId="3" fontId="29" fillId="0" borderId="0" xfId="1" applyNumberFormat="1" applyFont="1" applyAlignment="1">
      <alignment horizontal="right"/>
    </xf>
    <xf numFmtId="4" fontId="29" fillId="0" borderId="0" xfId="1" applyNumberFormat="1" applyFont="1"/>
    <xf numFmtId="0" fontId="9" fillId="0" borderId="4" xfId="1" applyFont="1" applyBorder="1" applyAlignment="1">
      <alignment horizontal="center"/>
    </xf>
    <xf numFmtId="49" fontId="9" fillId="0" borderId="0" xfId="1" applyNumberFormat="1" applyFont="1" applyAlignment="1">
      <alignment horizontal="left"/>
    </xf>
    <xf numFmtId="0" fontId="2" fillId="0" borderId="0" xfId="1" applyFont="1"/>
    <xf numFmtId="0" fontId="3" fillId="0" borderId="0" xfId="1" applyAlignment="1">
      <alignment horizontal="center"/>
    </xf>
    <xf numFmtId="0" fontId="30" fillId="0" borderId="0" xfId="0" applyFont="1" applyAlignment="1">
      <alignment horizontal="left"/>
    </xf>
    <xf numFmtId="49" fontId="5" fillId="0" borderId="4" xfId="0" applyNumberFormat="1" applyFont="1" applyBorder="1" applyAlignment="1">
      <alignment horizontal="left"/>
    </xf>
    <xf numFmtId="0" fontId="5" fillId="0" borderId="0" xfId="0" applyFont="1"/>
    <xf numFmtId="166" fontId="5" fillId="0" borderId="5" xfId="0" applyNumberFormat="1" applyFont="1" applyBorder="1"/>
    <xf numFmtId="3" fontId="5" fillId="0" borderId="5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49" fontId="5" fillId="0" borderId="29" xfId="0" applyNumberFormat="1" applyFont="1" applyBorder="1" applyAlignment="1">
      <alignment horizontal="left"/>
    </xf>
    <xf numFmtId="0" fontId="5" fillId="0" borderId="30" xfId="0" applyFont="1" applyBorder="1"/>
    <xf numFmtId="166" fontId="5" fillId="0" borderId="31" xfId="0" applyNumberFormat="1" applyFont="1" applyBorder="1"/>
    <xf numFmtId="3" fontId="5" fillId="0" borderId="31" xfId="0" applyNumberFormat="1" applyFont="1" applyBorder="1" applyAlignment="1">
      <alignment horizontal="right"/>
    </xf>
    <xf numFmtId="3" fontId="5" fillId="0" borderId="32" xfId="0" applyNumberFormat="1" applyFont="1" applyBorder="1" applyAlignment="1">
      <alignment horizontal="right"/>
    </xf>
    <xf numFmtId="49" fontId="31" fillId="0" borderId="0" xfId="0" applyNumberFormat="1" applyFont="1" applyAlignment="1">
      <alignment horizontal="left"/>
    </xf>
    <xf numFmtId="49" fontId="31" fillId="0" borderId="30" xfId="0" applyNumberFormat="1" applyFont="1" applyBorder="1" applyAlignment="1">
      <alignment horizontal="left"/>
    </xf>
    <xf numFmtId="0" fontId="9" fillId="2" borderId="3" xfId="0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right" vertical="center"/>
    </xf>
    <xf numFmtId="0" fontId="9" fillId="2" borderId="33" xfId="0" applyFont="1" applyFill="1" applyBorder="1" applyAlignment="1">
      <alignment horizontal="center" vertical="center" wrapText="1"/>
    </xf>
    <xf numFmtId="3" fontId="6" fillId="0" borderId="34" xfId="0" applyNumberFormat="1" applyFont="1" applyBorder="1" applyAlignment="1">
      <alignment horizontal="right"/>
    </xf>
    <xf numFmtId="3" fontId="6" fillId="0" borderId="35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6" fillId="4" borderId="33" xfId="0" applyNumberFormat="1" applyFont="1" applyFill="1" applyBorder="1" applyAlignment="1">
      <alignment horizontal="right" vertical="center"/>
    </xf>
    <xf numFmtId="165" fontId="8" fillId="4" borderId="13" xfId="0" applyNumberFormat="1" applyFont="1" applyFill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10" xfId="0" applyNumberFormat="1" applyBorder="1" applyAlignment="1">
      <alignment horizontal="right" vertical="center"/>
    </xf>
    <xf numFmtId="165" fontId="0" fillId="0" borderId="11" xfId="0" applyNumberFormat="1" applyBorder="1" applyAlignment="1">
      <alignment horizontal="right" vertical="center"/>
    </xf>
    <xf numFmtId="49" fontId="24" fillId="5" borderId="26" xfId="1" applyNumberFormat="1" applyFont="1" applyFill="1" applyBorder="1" applyAlignment="1">
      <alignment horizontal="left" wrapText="1"/>
    </xf>
    <xf numFmtId="49" fontId="25" fillId="0" borderId="27" xfId="0" applyNumberFormat="1" applyFont="1" applyBorder="1" applyAlignment="1">
      <alignment horizontal="left" wrapText="1"/>
    </xf>
    <xf numFmtId="0" fontId="8" fillId="0" borderId="0" xfId="1" applyFont="1" applyAlignment="1">
      <alignment horizontal="left"/>
    </xf>
    <xf numFmtId="0" fontId="21" fillId="5" borderId="4" xfId="1" applyFont="1" applyFill="1" applyBorder="1" applyAlignment="1">
      <alignment horizontal="left" wrapText="1" indent="1"/>
    </xf>
    <xf numFmtId="0" fontId="22" fillId="0" borderId="0" xfId="0" applyFont="1" applyAlignment="1">
      <alignment wrapText="1"/>
    </xf>
    <xf numFmtId="0" fontId="22" fillId="0" borderId="5" xfId="0" applyFont="1" applyBorder="1" applyAlignment="1">
      <alignment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/>
  <dimension ref="B1:N44"/>
  <sheetViews>
    <sheetView showGridLines="0" tabSelected="1" zoomScaleNormal="75" zoomScaleSheetLayoutView="75" workbookViewId="0">
      <selection activeCell="D22" sqref="D22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8" width="11" customWidth="1"/>
    <col min="9" max="9" width="12.85546875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1"/>
      <c r="C2" s="2" t="s">
        <v>0</v>
      </c>
      <c r="E2" s="3"/>
      <c r="F2" s="2"/>
      <c r="G2" s="1"/>
      <c r="H2" s="4"/>
      <c r="I2" s="5"/>
      <c r="J2" s="1"/>
    </row>
    <row r="3" spans="2:14" ht="6" customHeight="1" x14ac:dyDescent="0.2">
      <c r="C3" s="6"/>
      <c r="D3" s="7" t="s">
        <v>1</v>
      </c>
    </row>
    <row r="4" spans="2:14" ht="4.5" customHeight="1" x14ac:dyDescent="0.2"/>
    <row r="5" spans="2:14" ht="13.5" customHeight="1" x14ac:dyDescent="0.25">
      <c r="C5" s="8" t="s">
        <v>2</v>
      </c>
      <c r="D5" s="9" t="s">
        <v>236</v>
      </c>
      <c r="E5" s="10"/>
      <c r="F5" s="11"/>
      <c r="G5" s="11"/>
      <c r="H5" s="11"/>
      <c r="N5" s="5"/>
    </row>
    <row r="7" spans="2:14" ht="15.75" x14ac:dyDescent="0.25">
      <c r="C7" s="12"/>
      <c r="D7" s="143" t="s">
        <v>143</v>
      </c>
      <c r="H7" s="14"/>
      <c r="I7" s="13"/>
      <c r="J7" s="13"/>
    </row>
    <row r="8" spans="2:14" x14ac:dyDescent="0.2">
      <c r="D8" s="13"/>
      <c r="H8" s="14"/>
      <c r="I8" s="13"/>
      <c r="J8" s="13"/>
    </row>
    <row r="9" spans="2:14" x14ac:dyDescent="0.2">
      <c r="C9" s="14"/>
      <c r="D9" s="13"/>
      <c r="H9" s="14"/>
      <c r="I9" s="13"/>
    </row>
    <row r="10" spans="2:14" x14ac:dyDescent="0.2">
      <c r="H10" s="14"/>
      <c r="I10" s="13"/>
    </row>
    <row r="11" spans="2:14" x14ac:dyDescent="0.2">
      <c r="C11" s="12"/>
      <c r="D11" s="13"/>
      <c r="H11" s="14"/>
      <c r="I11" s="13"/>
      <c r="J11" s="13"/>
    </row>
    <row r="12" spans="2:14" x14ac:dyDescent="0.2">
      <c r="D12" s="13"/>
      <c r="H12" s="14"/>
      <c r="I12" s="13"/>
      <c r="J12" s="13"/>
    </row>
    <row r="13" spans="2:14" ht="12.75" customHeight="1" x14ac:dyDescent="0.2">
      <c r="C13" s="14"/>
      <c r="D13" s="13"/>
      <c r="I13" s="14"/>
    </row>
    <row r="14" spans="2:14" ht="0.75" hidden="1" customHeight="1" x14ac:dyDescent="0.2">
      <c r="I14" s="14"/>
    </row>
    <row r="15" spans="2:14" ht="4.5" customHeight="1" x14ac:dyDescent="0.2">
      <c r="I15" s="14"/>
    </row>
    <row r="16" spans="2:14" ht="4.5" customHeight="1" x14ac:dyDescent="0.2"/>
    <row r="17" spans="2:11" ht="3.75" customHeight="1" x14ac:dyDescent="0.2"/>
    <row r="18" spans="2:11" ht="13.5" customHeight="1" x14ac:dyDescent="0.2">
      <c r="B18" s="15"/>
      <c r="C18" s="16"/>
      <c r="D18" s="16"/>
      <c r="E18" s="17"/>
      <c r="F18" s="18"/>
      <c r="G18" s="19"/>
      <c r="H18" s="20"/>
      <c r="I18" s="21" t="s">
        <v>3</v>
      </c>
      <c r="J18" s="22"/>
    </row>
    <row r="19" spans="2:11" ht="15" customHeight="1" x14ac:dyDescent="0.2">
      <c r="B19" s="23" t="s">
        <v>4</v>
      </c>
      <c r="C19" s="24"/>
      <c r="D19" s="25">
        <v>21</v>
      </c>
      <c r="E19" s="26" t="s">
        <v>5</v>
      </c>
      <c r="F19" s="27"/>
      <c r="G19" s="28"/>
      <c r="H19" s="165">
        <f>CEILING(G34,1)</f>
        <v>0</v>
      </c>
      <c r="I19" s="166"/>
      <c r="J19" s="29"/>
    </row>
    <row r="20" spans="2:11" x14ac:dyDescent="0.2">
      <c r="B20" s="23" t="s">
        <v>6</v>
      </c>
      <c r="C20" s="24"/>
      <c r="D20" s="25">
        <f>SazbaDPH1</f>
        <v>21</v>
      </c>
      <c r="E20" s="26" t="s">
        <v>5</v>
      </c>
      <c r="F20" s="30"/>
      <c r="G20" s="31"/>
      <c r="H20" s="167">
        <f>ROUND(H19*D20/100,1)</f>
        <v>0</v>
      </c>
      <c r="I20" s="168"/>
      <c r="J20" s="32"/>
    </row>
    <row r="21" spans="2:11" x14ac:dyDescent="0.2">
      <c r="B21" s="23" t="s">
        <v>4</v>
      </c>
      <c r="C21" s="24"/>
      <c r="D21" s="25">
        <v>12</v>
      </c>
      <c r="E21" s="26" t="s">
        <v>5</v>
      </c>
      <c r="F21" s="30"/>
      <c r="G21" s="31"/>
      <c r="H21" s="167">
        <f>H34</f>
        <v>0</v>
      </c>
      <c r="I21" s="168"/>
      <c r="J21" s="32"/>
    </row>
    <row r="22" spans="2:11" ht="13.5" thickBot="1" x14ac:dyDescent="0.25">
      <c r="B22" s="23" t="s">
        <v>6</v>
      </c>
      <c r="C22" s="24"/>
      <c r="D22" s="25">
        <f>SazbaDPH2</f>
        <v>12</v>
      </c>
      <c r="E22" s="26" t="s">
        <v>5</v>
      </c>
      <c r="F22" s="33"/>
      <c r="G22" s="34"/>
      <c r="H22" s="169">
        <f>I34</f>
        <v>0</v>
      </c>
      <c r="I22" s="170"/>
      <c r="J22" s="32"/>
    </row>
    <row r="23" spans="2:11" ht="16.5" thickBot="1" x14ac:dyDescent="0.25">
      <c r="B23" s="35" t="s">
        <v>7</v>
      </c>
      <c r="C23" s="36"/>
      <c r="D23" s="36"/>
      <c r="E23" s="37"/>
      <c r="F23" s="38"/>
      <c r="G23" s="39"/>
      <c r="H23" s="163">
        <f>SUM(SUM(H19:I22))</f>
        <v>0</v>
      </c>
      <c r="I23" s="164"/>
      <c r="J23" s="40"/>
    </row>
    <row r="26" spans="2:11" ht="1.5" customHeight="1" x14ac:dyDescent="0.2"/>
    <row r="27" spans="2:11" ht="15.75" customHeight="1" x14ac:dyDescent="0.25">
      <c r="B27" s="10" t="s">
        <v>8</v>
      </c>
      <c r="C27" s="41"/>
      <c r="D27" s="41"/>
      <c r="E27" s="41"/>
      <c r="F27" s="41"/>
      <c r="G27" s="41"/>
      <c r="H27" s="41"/>
      <c r="I27" s="41"/>
      <c r="J27" s="41"/>
      <c r="K27" s="42"/>
    </row>
    <row r="28" spans="2:11" ht="5.25" customHeight="1" x14ac:dyDescent="0.2">
      <c r="K28" s="42"/>
    </row>
    <row r="29" spans="2:11" ht="24" customHeight="1" x14ac:dyDescent="0.2">
      <c r="B29" s="43" t="s">
        <v>9</v>
      </c>
      <c r="C29" s="44"/>
      <c r="D29" s="44"/>
      <c r="E29" s="45"/>
      <c r="F29" s="158" t="s">
        <v>10</v>
      </c>
      <c r="G29" s="156" t="str">
        <f>CONCATENATE("Základ DPH ",SazbaDPH1," %")</f>
        <v>Základ DPH 21 %</v>
      </c>
      <c r="H29" s="46" t="str">
        <f>CONCATENATE("Základ DPH ",SazbaDPH2," %")</f>
        <v>Základ DPH 12 %</v>
      </c>
      <c r="I29" s="47" t="s">
        <v>11</v>
      </c>
    </row>
    <row r="30" spans="2:11" x14ac:dyDescent="0.2">
      <c r="B30" s="48" t="s">
        <v>142</v>
      </c>
      <c r="C30" s="49" t="s">
        <v>143</v>
      </c>
      <c r="D30" s="50"/>
      <c r="E30" s="51"/>
      <c r="F30" s="159"/>
      <c r="G30" s="52"/>
      <c r="H30" s="53"/>
      <c r="I30" s="53"/>
    </row>
    <row r="31" spans="2:11" x14ac:dyDescent="0.2">
      <c r="B31" s="144"/>
      <c r="C31" s="154" t="str">
        <f>'A07 7.1 '!D4</f>
        <v>7.1 Stavebně konstrukční část</v>
      </c>
      <c r="D31" s="145"/>
      <c r="E31" s="146"/>
      <c r="F31" s="160">
        <f t="shared" ref="F31:F33" si="0">G31+H31+I31</f>
        <v>0</v>
      </c>
      <c r="G31" s="147">
        <v>0</v>
      </c>
      <c r="H31" s="148">
        <f>'A07 7.1 '!G153</f>
        <v>0</v>
      </c>
      <c r="I31" s="148">
        <f>(G31*SazbaDPH1)/100+(H31*SazbaDPH2)/100</f>
        <v>0</v>
      </c>
    </row>
    <row r="32" spans="2:11" x14ac:dyDescent="0.2">
      <c r="B32" s="144"/>
      <c r="C32" s="154" t="str">
        <f>'A07 7.4a '!D4</f>
        <v>7.4a ZTI, ÚT</v>
      </c>
      <c r="D32" s="145"/>
      <c r="E32" s="146"/>
      <c r="F32" s="160">
        <f t="shared" si="0"/>
        <v>0</v>
      </c>
      <c r="G32" s="147">
        <v>0</v>
      </c>
      <c r="H32" s="148">
        <f>'A07 7.4a '!G50</f>
        <v>0</v>
      </c>
      <c r="I32" s="148">
        <f>(G32*SazbaDPH1)/100+(H32*SazbaDPH2)/100</f>
        <v>0</v>
      </c>
    </row>
    <row r="33" spans="2:10" x14ac:dyDescent="0.2">
      <c r="B33" s="149"/>
      <c r="C33" s="155" t="str">
        <f>'A07 7.5 '!D4</f>
        <v>7.5 Ostatní a vedlejší náklady</v>
      </c>
      <c r="D33" s="150"/>
      <c r="E33" s="151"/>
      <c r="F33" s="161">
        <f t="shared" si="0"/>
        <v>0</v>
      </c>
      <c r="G33" s="152">
        <v>0</v>
      </c>
      <c r="H33" s="153">
        <f>'A07 7.5 '!G19</f>
        <v>0</v>
      </c>
      <c r="I33" s="153">
        <f>(G33*SazbaDPH1)/100+(H33*SazbaDPH2)/100</f>
        <v>0</v>
      </c>
    </row>
    <row r="34" spans="2:10" ht="17.25" customHeight="1" x14ac:dyDescent="0.2">
      <c r="B34" s="54" t="s">
        <v>12</v>
      </c>
      <c r="C34" s="55"/>
      <c r="D34" s="56"/>
      <c r="E34" s="57"/>
      <c r="F34" s="162">
        <f>SUM(F30:F33)</f>
        <v>0</v>
      </c>
      <c r="G34" s="157">
        <f>SUM(G30:G30)</f>
        <v>0</v>
      </c>
      <c r="H34" s="58">
        <f>SUM(H30:H33)</f>
        <v>0</v>
      </c>
      <c r="I34" s="58">
        <f>SUM(I30:I33)</f>
        <v>0</v>
      </c>
    </row>
    <row r="35" spans="2:10" x14ac:dyDescent="0.2">
      <c r="B35" s="59"/>
      <c r="C35" s="59"/>
      <c r="D35" s="59"/>
      <c r="E35" s="59"/>
      <c r="F35" s="59"/>
      <c r="G35" s="59"/>
      <c r="H35" s="59"/>
      <c r="I35" s="59"/>
      <c r="J35" s="59"/>
    </row>
    <row r="36" spans="2:10" x14ac:dyDescent="0.2">
      <c r="B36" s="59"/>
      <c r="C36" s="59"/>
      <c r="D36" s="59"/>
      <c r="E36" s="59"/>
      <c r="F36" s="59"/>
      <c r="G36" s="59"/>
      <c r="H36" s="59"/>
      <c r="I36" s="59"/>
      <c r="J36" s="59"/>
    </row>
    <row r="37" spans="2:10" x14ac:dyDescent="0.2">
      <c r="B37" s="59"/>
      <c r="C37" s="59"/>
      <c r="D37" s="59"/>
      <c r="E37" s="59"/>
      <c r="F37" s="59"/>
      <c r="G37" s="59"/>
      <c r="H37" s="59"/>
      <c r="I37" s="59"/>
      <c r="J37" s="59"/>
    </row>
    <row r="38" spans="2:10" x14ac:dyDescent="0.2">
      <c r="B38" s="59"/>
      <c r="C38" s="59"/>
      <c r="D38" s="59"/>
      <c r="E38" s="59"/>
      <c r="F38" s="59"/>
      <c r="G38" s="59"/>
      <c r="H38" s="59"/>
      <c r="I38" s="59"/>
      <c r="J38" s="59"/>
    </row>
    <row r="39" spans="2:10" x14ac:dyDescent="0.2">
      <c r="B39" s="59"/>
      <c r="C39" s="59"/>
      <c r="D39" s="59"/>
      <c r="E39" s="59"/>
      <c r="F39" s="59"/>
      <c r="G39" s="59"/>
      <c r="H39" s="59"/>
      <c r="I39" s="59"/>
      <c r="J39" s="59"/>
    </row>
    <row r="44" spans="2:10" x14ac:dyDescent="0.2">
      <c r="C44" s="60"/>
      <c r="D44" s="13"/>
      <c r="E44" s="60"/>
      <c r="F44" s="60"/>
      <c r="H44" s="60"/>
    </row>
  </sheetData>
  <mergeCells count="5">
    <mergeCell ref="H23:I23"/>
    <mergeCell ref="H19:I19"/>
    <mergeCell ref="H20:I20"/>
    <mergeCell ref="H21:I21"/>
    <mergeCell ref="H22:I22"/>
  </mergeCells>
  <phoneticPr fontId="0" type="noConversion"/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Z1131"/>
  <sheetViews>
    <sheetView showGridLines="0" showZeros="0" zoomScaleNormal="100" workbookViewId="0">
      <selection activeCell="F8" sqref="F8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3" t="s">
        <v>13</v>
      </c>
      <c r="B1" s="173"/>
      <c r="C1" s="173"/>
      <c r="D1" s="173"/>
      <c r="E1" s="173"/>
      <c r="F1" s="173"/>
      <c r="G1" s="173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144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145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40</v>
      </c>
      <c r="C7" s="88" t="s">
        <v>41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42</v>
      </c>
      <c r="C8" s="97" t="s">
        <v>43</v>
      </c>
      <c r="D8" s="98" t="s">
        <v>29</v>
      </c>
      <c r="E8" s="99">
        <v>8.7249999999999996</v>
      </c>
      <c r="F8" s="100"/>
      <c r="G8" s="101">
        <f>E8*F8</f>
        <v>0</v>
      </c>
      <c r="H8" s="102">
        <v>5.3200000000003897E-2</v>
      </c>
      <c r="I8" s="103">
        <f>E8*H8</f>
        <v>0.464170000000034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5.5" x14ac:dyDescent="0.2">
      <c r="A9" s="105"/>
      <c r="B9" s="106"/>
      <c r="C9" s="171" t="s">
        <v>44</v>
      </c>
      <c r="D9" s="172"/>
      <c r="E9" s="109">
        <v>0</v>
      </c>
      <c r="F9" s="110"/>
      <c r="G9" s="111"/>
      <c r="H9" s="112"/>
      <c r="I9" s="107"/>
      <c r="K9" s="107"/>
      <c r="M9" s="108" t="s">
        <v>44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13" t="str">
        <f t="shared" ref="BD9:BD14" si="0">C8</f>
        <v>Příčky z desek pórobetonových tl. 7,5 cm desky P 2 - 500, 599 x 249 x 75 mm</v>
      </c>
      <c r="BE9" s="104"/>
      <c r="BF9" s="104"/>
      <c r="BG9" s="104"/>
      <c r="BH9" s="104"/>
      <c r="BI9" s="104"/>
      <c r="BJ9" s="104"/>
      <c r="BK9" s="104"/>
    </row>
    <row r="10" spans="1:104" x14ac:dyDescent="0.2">
      <c r="A10" s="105"/>
      <c r="B10" s="106"/>
      <c r="C10" s="171" t="s">
        <v>45</v>
      </c>
      <c r="D10" s="172"/>
      <c r="E10" s="109">
        <v>2.5</v>
      </c>
      <c r="F10" s="110"/>
      <c r="G10" s="111"/>
      <c r="H10" s="112"/>
      <c r="I10" s="107"/>
      <c r="K10" s="107"/>
      <c r="M10" s="108" t="s">
        <v>45</v>
      </c>
      <c r="O10" s="9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13" t="str">
        <f t="shared" si="0"/>
        <v>2.NP:</v>
      </c>
      <c r="BE10" s="104"/>
      <c r="BF10" s="104"/>
      <c r="BG10" s="104"/>
      <c r="BH10" s="104"/>
      <c r="BI10" s="104"/>
      <c r="BJ10" s="104"/>
      <c r="BK10" s="104"/>
    </row>
    <row r="11" spans="1:104" x14ac:dyDescent="0.2">
      <c r="A11" s="105"/>
      <c r="B11" s="106"/>
      <c r="C11" s="171" t="s">
        <v>46</v>
      </c>
      <c r="D11" s="172"/>
      <c r="E11" s="109">
        <v>0</v>
      </c>
      <c r="F11" s="110"/>
      <c r="G11" s="111"/>
      <c r="H11" s="112"/>
      <c r="I11" s="107"/>
      <c r="K11" s="107"/>
      <c r="M11" s="108" t="s">
        <v>46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13" t="str">
        <f t="shared" si="0"/>
        <v>2,5*1,0</v>
      </c>
      <c r="BE11" s="104"/>
      <c r="BF11" s="104"/>
      <c r="BG11" s="104"/>
      <c r="BH11" s="104"/>
      <c r="BI11" s="104"/>
      <c r="BJ11" s="104"/>
      <c r="BK11" s="104"/>
    </row>
    <row r="12" spans="1:104" x14ac:dyDescent="0.2">
      <c r="A12" s="105"/>
      <c r="B12" s="106"/>
      <c r="C12" s="171" t="s">
        <v>45</v>
      </c>
      <c r="D12" s="172"/>
      <c r="E12" s="109">
        <v>2.5</v>
      </c>
      <c r="F12" s="110"/>
      <c r="G12" s="111"/>
      <c r="H12" s="112"/>
      <c r="I12" s="107"/>
      <c r="K12" s="107"/>
      <c r="M12" s="108" t="s">
        <v>45</v>
      </c>
      <c r="O12" s="9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13" t="str">
        <f t="shared" si="0"/>
        <v>3.NP:</v>
      </c>
      <c r="BE12" s="104"/>
      <c r="BF12" s="104"/>
      <c r="BG12" s="104"/>
      <c r="BH12" s="104"/>
      <c r="BI12" s="104"/>
      <c r="BJ12" s="104"/>
      <c r="BK12" s="104"/>
    </row>
    <row r="13" spans="1:104" x14ac:dyDescent="0.2">
      <c r="A13" s="105"/>
      <c r="B13" s="106"/>
      <c r="C13" s="171" t="s">
        <v>47</v>
      </c>
      <c r="D13" s="172"/>
      <c r="E13" s="109">
        <v>0</v>
      </c>
      <c r="F13" s="110"/>
      <c r="G13" s="111"/>
      <c r="H13" s="112"/>
      <c r="I13" s="107"/>
      <c r="K13" s="107"/>
      <c r="M13" s="108" t="s">
        <v>47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13" t="str">
        <f t="shared" si="0"/>
        <v>2,5*1,0</v>
      </c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105"/>
      <c r="B14" s="106"/>
      <c r="C14" s="171" t="s">
        <v>48</v>
      </c>
      <c r="D14" s="172"/>
      <c r="E14" s="109">
        <v>3.7250000000000001</v>
      </c>
      <c r="F14" s="110"/>
      <c r="G14" s="111"/>
      <c r="H14" s="112"/>
      <c r="I14" s="107"/>
      <c r="K14" s="107"/>
      <c r="M14" s="108" t="s">
        <v>48</v>
      </c>
      <c r="O14" s="9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13" t="str">
        <f t="shared" si="0"/>
        <v>4.NP:</v>
      </c>
      <c r="BE14" s="104"/>
      <c r="BF14" s="104"/>
      <c r="BG14" s="104"/>
      <c r="BH14" s="104"/>
      <c r="BI14" s="104"/>
      <c r="BJ14" s="104"/>
      <c r="BK14" s="104"/>
    </row>
    <row r="15" spans="1:104" x14ac:dyDescent="0.2">
      <c r="A15" s="95">
        <v>2</v>
      </c>
      <c r="B15" s="96" t="s">
        <v>49</v>
      </c>
      <c r="C15" s="97" t="s">
        <v>50</v>
      </c>
      <c r="D15" s="98" t="s">
        <v>51</v>
      </c>
      <c r="E15" s="99">
        <v>15</v>
      </c>
      <c r="F15" s="100"/>
      <c r="G15" s="101">
        <f>E15*F15</f>
        <v>0</v>
      </c>
      <c r="H15" s="102">
        <v>1.02000000000046E-3</v>
      </c>
      <c r="I15" s="103">
        <f>E15*H15</f>
        <v>1.53000000000069E-2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105"/>
      <c r="B16" s="106"/>
      <c r="C16" s="171" t="s">
        <v>44</v>
      </c>
      <c r="D16" s="172"/>
      <c r="E16" s="109">
        <v>0</v>
      </c>
      <c r="F16" s="110"/>
      <c r="G16" s="111"/>
      <c r="H16" s="112"/>
      <c r="I16" s="107"/>
      <c r="K16" s="107"/>
      <c r="M16" s="108" t="s">
        <v>44</v>
      </c>
      <c r="O16" s="9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13" t="str">
        <f t="shared" ref="BD16:BD21" si="1">C15</f>
        <v>Ukotvení příček k cihel.konstr. kotvami na hmožd.</v>
      </c>
      <c r="BE16" s="104"/>
      <c r="BF16" s="104"/>
      <c r="BG16" s="104"/>
      <c r="BH16" s="104"/>
      <c r="BI16" s="104"/>
      <c r="BJ16" s="104"/>
      <c r="BK16" s="104"/>
    </row>
    <row r="17" spans="1:104" x14ac:dyDescent="0.2">
      <c r="A17" s="105"/>
      <c r="B17" s="106"/>
      <c r="C17" s="171" t="s">
        <v>52</v>
      </c>
      <c r="D17" s="172"/>
      <c r="E17" s="109">
        <v>5</v>
      </c>
      <c r="F17" s="110"/>
      <c r="G17" s="111"/>
      <c r="H17" s="112"/>
      <c r="I17" s="107"/>
      <c r="K17" s="107"/>
      <c r="M17" s="108" t="s">
        <v>52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13" t="str">
        <f t="shared" si="1"/>
        <v>2.NP:</v>
      </c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105"/>
      <c r="B18" s="106"/>
      <c r="C18" s="171" t="s">
        <v>46</v>
      </c>
      <c r="D18" s="172"/>
      <c r="E18" s="109">
        <v>0</v>
      </c>
      <c r="F18" s="110"/>
      <c r="G18" s="111"/>
      <c r="H18" s="112"/>
      <c r="I18" s="107"/>
      <c r="K18" s="107"/>
      <c r="M18" s="108" t="s">
        <v>46</v>
      </c>
      <c r="O18" s="9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13" t="str">
        <f t="shared" si="1"/>
        <v>2*2,5</v>
      </c>
      <c r="BE18" s="104"/>
      <c r="BF18" s="104"/>
      <c r="BG18" s="104"/>
      <c r="BH18" s="104"/>
      <c r="BI18" s="104"/>
      <c r="BJ18" s="104"/>
      <c r="BK18" s="104"/>
    </row>
    <row r="19" spans="1:104" x14ac:dyDescent="0.2">
      <c r="A19" s="105"/>
      <c r="B19" s="106"/>
      <c r="C19" s="171" t="s">
        <v>52</v>
      </c>
      <c r="D19" s="172"/>
      <c r="E19" s="109">
        <v>5</v>
      </c>
      <c r="F19" s="110"/>
      <c r="G19" s="111"/>
      <c r="H19" s="112"/>
      <c r="I19" s="107"/>
      <c r="K19" s="107"/>
      <c r="M19" s="108" t="s">
        <v>52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13" t="str">
        <f t="shared" si="1"/>
        <v>3.NP:</v>
      </c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105"/>
      <c r="B20" s="106"/>
      <c r="C20" s="171" t="s">
        <v>47</v>
      </c>
      <c r="D20" s="172"/>
      <c r="E20" s="109">
        <v>0</v>
      </c>
      <c r="F20" s="110"/>
      <c r="G20" s="111"/>
      <c r="H20" s="112"/>
      <c r="I20" s="107"/>
      <c r="K20" s="107"/>
      <c r="M20" s="108" t="s">
        <v>47</v>
      </c>
      <c r="O20" s="9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13" t="str">
        <f t="shared" si="1"/>
        <v>2*2,5</v>
      </c>
      <c r="BE20" s="104"/>
      <c r="BF20" s="104"/>
      <c r="BG20" s="104"/>
      <c r="BH20" s="104"/>
      <c r="BI20" s="104"/>
      <c r="BJ20" s="104"/>
      <c r="BK20" s="104"/>
    </row>
    <row r="21" spans="1:104" x14ac:dyDescent="0.2">
      <c r="A21" s="105"/>
      <c r="B21" s="106"/>
      <c r="C21" s="171" t="s">
        <v>52</v>
      </c>
      <c r="D21" s="172"/>
      <c r="E21" s="109">
        <v>5</v>
      </c>
      <c r="F21" s="110"/>
      <c r="G21" s="111"/>
      <c r="H21" s="112"/>
      <c r="I21" s="107"/>
      <c r="K21" s="107"/>
      <c r="M21" s="108" t="s">
        <v>52</v>
      </c>
      <c r="O21" s="9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13" t="str">
        <f t="shared" si="1"/>
        <v>4.NP:</v>
      </c>
      <c r="BE21" s="104"/>
      <c r="BF21" s="104"/>
      <c r="BG21" s="104"/>
      <c r="BH21" s="104"/>
      <c r="BI21" s="104"/>
      <c r="BJ21" s="104"/>
      <c r="BK21" s="104"/>
    </row>
    <row r="22" spans="1:104" x14ac:dyDescent="0.2">
      <c r="A22" s="114" t="s">
        <v>30</v>
      </c>
      <c r="B22" s="115" t="s">
        <v>40</v>
      </c>
      <c r="C22" s="116" t="s">
        <v>41</v>
      </c>
      <c r="D22" s="117"/>
      <c r="E22" s="118"/>
      <c r="F22" s="118"/>
      <c r="G22" s="119">
        <f>SUM(G7:G21)</f>
        <v>0</v>
      </c>
      <c r="H22" s="120"/>
      <c r="I22" s="121">
        <f>SUM(I7:I21)</f>
        <v>0.47947000000004092</v>
      </c>
      <c r="J22" s="122"/>
      <c r="K22" s="121">
        <f>SUM(K7:K21)</f>
        <v>0</v>
      </c>
      <c r="O22" s="94"/>
      <c r="X22" s="123">
        <f>K22</f>
        <v>0</v>
      </c>
      <c r="Y22" s="123">
        <f>I22</f>
        <v>0.47947000000004092</v>
      </c>
      <c r="Z22" s="124">
        <f>G22</f>
        <v>0</v>
      </c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25"/>
      <c r="BB22" s="125"/>
      <c r="BC22" s="125"/>
      <c r="BD22" s="125"/>
      <c r="BE22" s="125"/>
      <c r="BF22" s="125"/>
      <c r="BG22" s="104"/>
      <c r="BH22" s="104"/>
      <c r="BI22" s="104"/>
      <c r="BJ22" s="104"/>
      <c r="BK22" s="104"/>
    </row>
    <row r="23" spans="1:104" ht="14.25" customHeight="1" x14ac:dyDescent="0.2">
      <c r="A23" s="86" t="s">
        <v>27</v>
      </c>
      <c r="B23" s="87" t="s">
        <v>53</v>
      </c>
      <c r="C23" s="88" t="s">
        <v>54</v>
      </c>
      <c r="D23" s="89"/>
      <c r="E23" s="90"/>
      <c r="F23" s="90"/>
      <c r="G23" s="91"/>
      <c r="H23" s="92"/>
      <c r="I23" s="93"/>
      <c r="J23" s="92"/>
      <c r="K23" s="93"/>
      <c r="O23" s="94"/>
    </row>
    <row r="24" spans="1:104" x14ac:dyDescent="0.2">
      <c r="A24" s="95">
        <v>3</v>
      </c>
      <c r="B24" s="96" t="s">
        <v>55</v>
      </c>
      <c r="C24" s="97" t="s">
        <v>56</v>
      </c>
      <c r="D24" s="98" t="s">
        <v>29</v>
      </c>
      <c r="E24" s="99">
        <v>8.7249999999999996</v>
      </c>
      <c r="F24" s="100"/>
      <c r="G24" s="101">
        <f>E24*F24</f>
        <v>0</v>
      </c>
      <c r="H24" s="102">
        <v>5.0000000000025597E-3</v>
      </c>
      <c r="I24" s="103">
        <f>E24*H24</f>
        <v>4.3625000000022333E-2</v>
      </c>
      <c r="J24" s="102">
        <v>0</v>
      </c>
      <c r="K24" s="103">
        <f>E24*J24</f>
        <v>0</v>
      </c>
      <c r="O24" s="94"/>
      <c r="Z24" s="104"/>
      <c r="AA24" s="104">
        <v>1</v>
      </c>
      <c r="AB24" s="104">
        <v>1</v>
      </c>
      <c r="AC24" s="104">
        <v>1</v>
      </c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CA24" s="104">
        <v>1</v>
      </c>
      <c r="CB24" s="104">
        <v>1</v>
      </c>
      <c r="CZ24" s="61">
        <v>1</v>
      </c>
    </row>
    <row r="25" spans="1:104" x14ac:dyDescent="0.2">
      <c r="A25" s="105"/>
      <c r="B25" s="106"/>
      <c r="C25" s="171" t="s">
        <v>44</v>
      </c>
      <c r="D25" s="172"/>
      <c r="E25" s="109">
        <v>0</v>
      </c>
      <c r="F25" s="110"/>
      <c r="G25" s="111"/>
      <c r="H25" s="112"/>
      <c r="I25" s="107"/>
      <c r="K25" s="107"/>
      <c r="M25" s="108" t="s">
        <v>44</v>
      </c>
      <c r="O25" s="9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13" t="str">
        <f t="shared" ref="BD25:BD30" si="2">C24</f>
        <v>Postřik cementový ručně</v>
      </c>
      <c r="BE25" s="104"/>
      <c r="BF25" s="104"/>
      <c r="BG25" s="104"/>
      <c r="BH25" s="104"/>
      <c r="BI25" s="104"/>
      <c r="BJ25" s="104"/>
      <c r="BK25" s="104"/>
    </row>
    <row r="26" spans="1:104" x14ac:dyDescent="0.2">
      <c r="A26" s="105"/>
      <c r="B26" s="106"/>
      <c r="C26" s="171" t="s">
        <v>45</v>
      </c>
      <c r="D26" s="172"/>
      <c r="E26" s="109">
        <v>2.5</v>
      </c>
      <c r="F26" s="110"/>
      <c r="G26" s="111"/>
      <c r="H26" s="112"/>
      <c r="I26" s="107"/>
      <c r="K26" s="107"/>
      <c r="M26" s="108" t="s">
        <v>45</v>
      </c>
      <c r="O26" s="9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13" t="str">
        <f t="shared" si="2"/>
        <v>2.NP:</v>
      </c>
      <c r="BE26" s="104"/>
      <c r="BF26" s="104"/>
      <c r="BG26" s="104"/>
      <c r="BH26" s="104"/>
      <c r="BI26" s="104"/>
      <c r="BJ26" s="104"/>
      <c r="BK26" s="104"/>
    </row>
    <row r="27" spans="1:104" x14ac:dyDescent="0.2">
      <c r="A27" s="105"/>
      <c r="B27" s="106"/>
      <c r="C27" s="171" t="s">
        <v>46</v>
      </c>
      <c r="D27" s="172"/>
      <c r="E27" s="109">
        <v>0</v>
      </c>
      <c r="F27" s="110"/>
      <c r="G27" s="111"/>
      <c r="H27" s="112"/>
      <c r="I27" s="107"/>
      <c r="K27" s="107"/>
      <c r="M27" s="108" t="s">
        <v>46</v>
      </c>
      <c r="O27" s="9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13" t="str">
        <f t="shared" si="2"/>
        <v>2,5*1,0</v>
      </c>
      <c r="BE27" s="104"/>
      <c r="BF27" s="104"/>
      <c r="BG27" s="104"/>
      <c r="BH27" s="104"/>
      <c r="BI27" s="104"/>
      <c r="BJ27" s="104"/>
      <c r="BK27" s="104"/>
    </row>
    <row r="28" spans="1:104" x14ac:dyDescent="0.2">
      <c r="A28" s="105"/>
      <c r="B28" s="106"/>
      <c r="C28" s="171" t="s">
        <v>45</v>
      </c>
      <c r="D28" s="172"/>
      <c r="E28" s="109">
        <v>2.5</v>
      </c>
      <c r="F28" s="110"/>
      <c r="G28" s="111"/>
      <c r="H28" s="112"/>
      <c r="I28" s="107"/>
      <c r="K28" s="107"/>
      <c r="M28" s="108" t="s">
        <v>45</v>
      </c>
      <c r="O28" s="9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13" t="str">
        <f t="shared" si="2"/>
        <v>3.NP:</v>
      </c>
      <c r="BE28" s="104"/>
      <c r="BF28" s="104"/>
      <c r="BG28" s="104"/>
      <c r="BH28" s="104"/>
      <c r="BI28" s="104"/>
      <c r="BJ28" s="104"/>
      <c r="BK28" s="104"/>
    </row>
    <row r="29" spans="1:104" x14ac:dyDescent="0.2">
      <c r="A29" s="105"/>
      <c r="B29" s="106"/>
      <c r="C29" s="171" t="s">
        <v>47</v>
      </c>
      <c r="D29" s="172"/>
      <c r="E29" s="109">
        <v>0</v>
      </c>
      <c r="F29" s="110"/>
      <c r="G29" s="111"/>
      <c r="H29" s="112"/>
      <c r="I29" s="107"/>
      <c r="K29" s="107"/>
      <c r="M29" s="108" t="s">
        <v>47</v>
      </c>
      <c r="O29" s="9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13" t="str">
        <f t="shared" si="2"/>
        <v>2,5*1,0</v>
      </c>
      <c r="BE29" s="104"/>
      <c r="BF29" s="104"/>
      <c r="BG29" s="104"/>
      <c r="BH29" s="104"/>
      <c r="BI29" s="104"/>
      <c r="BJ29" s="104"/>
      <c r="BK29" s="104"/>
    </row>
    <row r="30" spans="1:104" x14ac:dyDescent="0.2">
      <c r="A30" s="105"/>
      <c r="B30" s="106"/>
      <c r="C30" s="171" t="s">
        <v>48</v>
      </c>
      <c r="D30" s="172"/>
      <c r="E30" s="109">
        <v>3.7250000000000001</v>
      </c>
      <c r="F30" s="110"/>
      <c r="G30" s="111"/>
      <c r="H30" s="112"/>
      <c r="I30" s="107"/>
      <c r="K30" s="107"/>
      <c r="M30" s="108" t="s">
        <v>48</v>
      </c>
      <c r="O30" s="9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13" t="str">
        <f t="shared" si="2"/>
        <v>4.NP:</v>
      </c>
      <c r="BE30" s="104"/>
      <c r="BF30" s="104"/>
      <c r="BG30" s="104"/>
      <c r="BH30" s="104"/>
      <c r="BI30" s="104"/>
      <c r="BJ30" s="104"/>
      <c r="BK30" s="104"/>
    </row>
    <row r="31" spans="1:104" x14ac:dyDescent="0.2">
      <c r="A31" s="95">
        <v>4</v>
      </c>
      <c r="B31" s="96" t="s">
        <v>57</v>
      </c>
      <c r="C31" s="97" t="s">
        <v>58</v>
      </c>
      <c r="D31" s="98" t="s">
        <v>29</v>
      </c>
      <c r="E31" s="99">
        <v>8.7249999999999996</v>
      </c>
      <c r="F31" s="100"/>
      <c r="G31" s="101">
        <f>E31*F31</f>
        <v>0</v>
      </c>
      <c r="H31" s="102">
        <v>1.47000000000048E-2</v>
      </c>
      <c r="I31" s="103">
        <f>E31*H31</f>
        <v>0.12825750000004188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1</v>
      </c>
      <c r="AC31" s="104">
        <v>1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1</v>
      </c>
      <c r="CZ31" s="61">
        <v>1</v>
      </c>
    </row>
    <row r="32" spans="1:104" x14ac:dyDescent="0.2">
      <c r="A32" s="105"/>
      <c r="B32" s="106"/>
      <c r="C32" s="171" t="s">
        <v>44</v>
      </c>
      <c r="D32" s="172"/>
      <c r="E32" s="109">
        <v>0</v>
      </c>
      <c r="F32" s="110"/>
      <c r="G32" s="111"/>
      <c r="H32" s="112"/>
      <c r="I32" s="107"/>
      <c r="K32" s="107"/>
      <c r="M32" s="108" t="s">
        <v>44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13" t="str">
        <f t="shared" ref="BD32:BD37" si="3">C31</f>
        <v>Omítka jádrová vápenná ručně tloušťka vrstvy 10 mm</v>
      </c>
      <c r="BE32" s="104"/>
      <c r="BF32" s="104"/>
      <c r="BG32" s="104"/>
      <c r="BH32" s="104"/>
      <c r="BI32" s="104"/>
      <c r="BJ32" s="104"/>
      <c r="BK32" s="104"/>
    </row>
    <row r="33" spans="1:104" x14ac:dyDescent="0.2">
      <c r="A33" s="105"/>
      <c r="B33" s="106"/>
      <c r="C33" s="171" t="s">
        <v>45</v>
      </c>
      <c r="D33" s="172"/>
      <c r="E33" s="109">
        <v>2.5</v>
      </c>
      <c r="F33" s="110"/>
      <c r="G33" s="111"/>
      <c r="H33" s="112"/>
      <c r="I33" s="107"/>
      <c r="K33" s="107"/>
      <c r="M33" s="108" t="s">
        <v>45</v>
      </c>
      <c r="O33" s="9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13" t="str">
        <f t="shared" si="3"/>
        <v>2.NP:</v>
      </c>
      <c r="BE33" s="104"/>
      <c r="BF33" s="104"/>
      <c r="BG33" s="104"/>
      <c r="BH33" s="104"/>
      <c r="BI33" s="104"/>
      <c r="BJ33" s="104"/>
      <c r="BK33" s="104"/>
    </row>
    <row r="34" spans="1:104" x14ac:dyDescent="0.2">
      <c r="A34" s="105"/>
      <c r="B34" s="106"/>
      <c r="C34" s="171" t="s">
        <v>46</v>
      </c>
      <c r="D34" s="172"/>
      <c r="E34" s="109">
        <v>0</v>
      </c>
      <c r="F34" s="110"/>
      <c r="G34" s="111"/>
      <c r="H34" s="112"/>
      <c r="I34" s="107"/>
      <c r="K34" s="107"/>
      <c r="M34" s="108" t="s">
        <v>46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13" t="str">
        <f t="shared" si="3"/>
        <v>2,5*1,0</v>
      </c>
      <c r="BE34" s="104"/>
      <c r="BF34" s="104"/>
      <c r="BG34" s="104"/>
      <c r="BH34" s="104"/>
      <c r="BI34" s="104"/>
      <c r="BJ34" s="104"/>
      <c r="BK34" s="104"/>
    </row>
    <row r="35" spans="1:104" x14ac:dyDescent="0.2">
      <c r="A35" s="105"/>
      <c r="B35" s="106"/>
      <c r="C35" s="171" t="s">
        <v>45</v>
      </c>
      <c r="D35" s="172"/>
      <c r="E35" s="109">
        <v>2.5</v>
      </c>
      <c r="F35" s="110"/>
      <c r="G35" s="111"/>
      <c r="H35" s="112"/>
      <c r="I35" s="107"/>
      <c r="K35" s="107"/>
      <c r="M35" s="108" t="s">
        <v>45</v>
      </c>
      <c r="O35" s="9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13" t="str">
        <f t="shared" si="3"/>
        <v>3.NP:</v>
      </c>
      <c r="BE35" s="104"/>
      <c r="BF35" s="104"/>
      <c r="BG35" s="104"/>
      <c r="BH35" s="104"/>
      <c r="BI35" s="104"/>
      <c r="BJ35" s="104"/>
      <c r="BK35" s="104"/>
    </row>
    <row r="36" spans="1:104" x14ac:dyDescent="0.2">
      <c r="A36" s="105"/>
      <c r="B36" s="106"/>
      <c r="C36" s="171" t="s">
        <v>47</v>
      </c>
      <c r="D36" s="172"/>
      <c r="E36" s="109">
        <v>0</v>
      </c>
      <c r="F36" s="110"/>
      <c r="G36" s="111"/>
      <c r="H36" s="112"/>
      <c r="I36" s="107"/>
      <c r="K36" s="107"/>
      <c r="M36" s="108" t="s">
        <v>47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13" t="str">
        <f t="shared" si="3"/>
        <v>2,5*1,0</v>
      </c>
      <c r="BE36" s="104"/>
      <c r="BF36" s="104"/>
      <c r="BG36" s="104"/>
      <c r="BH36" s="104"/>
      <c r="BI36" s="104"/>
      <c r="BJ36" s="104"/>
      <c r="BK36" s="104"/>
    </row>
    <row r="37" spans="1:104" x14ac:dyDescent="0.2">
      <c r="A37" s="105"/>
      <c r="B37" s="106"/>
      <c r="C37" s="171" t="s">
        <v>48</v>
      </c>
      <c r="D37" s="172"/>
      <c r="E37" s="109">
        <v>3.7250000000000001</v>
      </c>
      <c r="F37" s="110"/>
      <c r="G37" s="111"/>
      <c r="H37" s="112"/>
      <c r="I37" s="107"/>
      <c r="K37" s="107"/>
      <c r="M37" s="108" t="s">
        <v>48</v>
      </c>
      <c r="O37" s="9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13" t="str">
        <f t="shared" si="3"/>
        <v>4.NP:</v>
      </c>
      <c r="BE37" s="104"/>
      <c r="BF37" s="104"/>
      <c r="BG37" s="104"/>
      <c r="BH37" s="104"/>
      <c r="BI37" s="104"/>
      <c r="BJ37" s="104"/>
      <c r="BK37" s="104"/>
    </row>
    <row r="38" spans="1:104" x14ac:dyDescent="0.2">
      <c r="A38" s="95">
        <v>5</v>
      </c>
      <c r="B38" s="96" t="s">
        <v>59</v>
      </c>
      <c r="C38" s="97" t="s">
        <v>60</v>
      </c>
      <c r="D38" s="98" t="s">
        <v>29</v>
      </c>
      <c r="E38" s="99">
        <v>1.7450000000000001</v>
      </c>
      <c r="F38" s="100"/>
      <c r="G38" s="101">
        <f>E38*F38</f>
        <v>0</v>
      </c>
      <c r="H38" s="102">
        <v>2.5000000000012798E-3</v>
      </c>
      <c r="I38" s="103">
        <f>E38*H38</f>
        <v>4.3625000000022335E-3</v>
      </c>
      <c r="J38" s="102">
        <v>0</v>
      </c>
      <c r="K38" s="103">
        <f>E38*J38</f>
        <v>0</v>
      </c>
      <c r="O38" s="94"/>
      <c r="Z38" s="104"/>
      <c r="AA38" s="104">
        <v>1</v>
      </c>
      <c r="AB38" s="104">
        <v>1</v>
      </c>
      <c r="AC38" s="104">
        <v>1</v>
      </c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  <c r="CA38" s="104">
        <v>1</v>
      </c>
      <c r="CB38" s="104">
        <v>1</v>
      </c>
      <c r="CZ38" s="61">
        <v>1</v>
      </c>
    </row>
    <row r="39" spans="1:104" x14ac:dyDescent="0.2">
      <c r="A39" s="105"/>
      <c r="B39" s="106"/>
      <c r="C39" s="171" t="s">
        <v>44</v>
      </c>
      <c r="D39" s="172"/>
      <c r="E39" s="109">
        <v>0</v>
      </c>
      <c r="F39" s="110"/>
      <c r="G39" s="111"/>
      <c r="H39" s="112"/>
      <c r="I39" s="107"/>
      <c r="K39" s="107"/>
      <c r="M39" s="108" t="s">
        <v>44</v>
      </c>
      <c r="O39" s="9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13" t="str">
        <f t="shared" ref="BD39:BD44" si="4">C38</f>
        <v>Štuk vnitřní ručně tloušťka vrstvy 2 mm</v>
      </c>
      <c r="BE39" s="104"/>
      <c r="BF39" s="104"/>
      <c r="BG39" s="104"/>
      <c r="BH39" s="104"/>
      <c r="BI39" s="104"/>
      <c r="BJ39" s="104"/>
      <c r="BK39" s="104"/>
    </row>
    <row r="40" spans="1:104" x14ac:dyDescent="0.2">
      <c r="A40" s="105"/>
      <c r="B40" s="106"/>
      <c r="C40" s="171" t="s">
        <v>61</v>
      </c>
      <c r="D40" s="172"/>
      <c r="E40" s="109">
        <v>0.5</v>
      </c>
      <c r="F40" s="110"/>
      <c r="G40" s="111"/>
      <c r="H40" s="112"/>
      <c r="I40" s="107"/>
      <c r="K40" s="107"/>
      <c r="M40" s="108" t="s">
        <v>61</v>
      </c>
      <c r="O40" s="9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13" t="str">
        <f t="shared" si="4"/>
        <v>2.NP:</v>
      </c>
      <c r="BE40" s="104"/>
      <c r="BF40" s="104"/>
      <c r="BG40" s="104"/>
      <c r="BH40" s="104"/>
      <c r="BI40" s="104"/>
      <c r="BJ40" s="104"/>
      <c r="BK40" s="104"/>
    </row>
    <row r="41" spans="1:104" x14ac:dyDescent="0.2">
      <c r="A41" s="105"/>
      <c r="B41" s="106"/>
      <c r="C41" s="171" t="s">
        <v>46</v>
      </c>
      <c r="D41" s="172"/>
      <c r="E41" s="109">
        <v>0</v>
      </c>
      <c r="F41" s="110"/>
      <c r="G41" s="111"/>
      <c r="H41" s="112"/>
      <c r="I41" s="107"/>
      <c r="K41" s="107"/>
      <c r="M41" s="108" t="s">
        <v>46</v>
      </c>
      <c r="O41" s="9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13" t="str">
        <f t="shared" si="4"/>
        <v>(2,5-2,0)*1,0</v>
      </c>
      <c r="BE41" s="104"/>
      <c r="BF41" s="104"/>
      <c r="BG41" s="104"/>
      <c r="BH41" s="104"/>
      <c r="BI41" s="104"/>
      <c r="BJ41" s="104"/>
      <c r="BK41" s="104"/>
    </row>
    <row r="42" spans="1:104" x14ac:dyDescent="0.2">
      <c r="A42" s="105"/>
      <c r="B42" s="106"/>
      <c r="C42" s="171" t="s">
        <v>61</v>
      </c>
      <c r="D42" s="172"/>
      <c r="E42" s="109">
        <v>0.5</v>
      </c>
      <c r="F42" s="110"/>
      <c r="G42" s="111"/>
      <c r="H42" s="112"/>
      <c r="I42" s="107"/>
      <c r="K42" s="107"/>
      <c r="M42" s="108" t="s">
        <v>61</v>
      </c>
      <c r="O42" s="9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13" t="str">
        <f t="shared" si="4"/>
        <v>3.NP:</v>
      </c>
      <c r="BE42" s="104"/>
      <c r="BF42" s="104"/>
      <c r="BG42" s="104"/>
      <c r="BH42" s="104"/>
      <c r="BI42" s="104"/>
      <c r="BJ42" s="104"/>
      <c r="BK42" s="104"/>
    </row>
    <row r="43" spans="1:104" x14ac:dyDescent="0.2">
      <c r="A43" s="105"/>
      <c r="B43" s="106"/>
      <c r="C43" s="171" t="s">
        <v>47</v>
      </c>
      <c r="D43" s="172"/>
      <c r="E43" s="109">
        <v>0</v>
      </c>
      <c r="F43" s="110"/>
      <c r="G43" s="111"/>
      <c r="H43" s="112"/>
      <c r="I43" s="107"/>
      <c r="K43" s="107"/>
      <c r="M43" s="108" t="s">
        <v>47</v>
      </c>
      <c r="O43" s="9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13" t="str">
        <f t="shared" si="4"/>
        <v>(2,5-2,0)*1,0</v>
      </c>
      <c r="BE43" s="104"/>
      <c r="BF43" s="104"/>
      <c r="BG43" s="104"/>
      <c r="BH43" s="104"/>
      <c r="BI43" s="104"/>
      <c r="BJ43" s="104"/>
      <c r="BK43" s="104"/>
    </row>
    <row r="44" spans="1:104" x14ac:dyDescent="0.2">
      <c r="A44" s="105"/>
      <c r="B44" s="106"/>
      <c r="C44" s="171" t="s">
        <v>62</v>
      </c>
      <c r="D44" s="172"/>
      <c r="E44" s="109">
        <v>0.745</v>
      </c>
      <c r="F44" s="110"/>
      <c r="G44" s="111"/>
      <c r="H44" s="112"/>
      <c r="I44" s="107"/>
      <c r="K44" s="107"/>
      <c r="M44" s="108" t="s">
        <v>62</v>
      </c>
      <c r="O44" s="9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13" t="str">
        <f t="shared" si="4"/>
        <v>4.NP:</v>
      </c>
      <c r="BE44" s="104"/>
      <c r="BF44" s="104"/>
      <c r="BG44" s="104"/>
      <c r="BH44" s="104"/>
      <c r="BI44" s="104"/>
      <c r="BJ44" s="104"/>
      <c r="BK44" s="104"/>
    </row>
    <row r="45" spans="1:104" x14ac:dyDescent="0.2">
      <c r="A45" s="95">
        <v>6</v>
      </c>
      <c r="B45" s="96" t="s">
        <v>63</v>
      </c>
      <c r="C45" s="97" t="s">
        <v>64</v>
      </c>
      <c r="D45" s="98" t="s">
        <v>51</v>
      </c>
      <c r="E45" s="99">
        <v>10.49</v>
      </c>
      <c r="F45" s="100"/>
      <c r="G45" s="101">
        <f>E45*F45</f>
        <v>0</v>
      </c>
      <c r="H45" s="102">
        <v>4.3099999999967097E-3</v>
      </c>
      <c r="I45" s="103">
        <f>E45*H45</f>
        <v>4.5211899999965485E-2</v>
      </c>
      <c r="J45" s="102">
        <v>0</v>
      </c>
      <c r="K45" s="103">
        <f>E45*J45</f>
        <v>0</v>
      </c>
      <c r="O45" s="94"/>
      <c r="Z45" s="104"/>
      <c r="AA45" s="104">
        <v>1</v>
      </c>
      <c r="AB45" s="104">
        <v>1</v>
      </c>
      <c r="AC45" s="104">
        <v>1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1</v>
      </c>
      <c r="CZ45" s="61">
        <v>1</v>
      </c>
    </row>
    <row r="46" spans="1:104" x14ac:dyDescent="0.2">
      <c r="A46" s="105"/>
      <c r="B46" s="106"/>
      <c r="C46" s="171" t="s">
        <v>44</v>
      </c>
      <c r="D46" s="172"/>
      <c r="E46" s="109">
        <v>0</v>
      </c>
      <c r="F46" s="110"/>
      <c r="G46" s="111"/>
      <c r="H46" s="112"/>
      <c r="I46" s="107"/>
      <c r="K46" s="107"/>
      <c r="M46" s="108" t="s">
        <v>44</v>
      </c>
      <c r="O46" s="9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13" t="str">
        <f t="shared" ref="BD46:BD51" si="5">C45</f>
        <v>Začištění omítek kolem oken,dveří apod.</v>
      </c>
      <c r="BE46" s="104"/>
      <c r="BF46" s="104"/>
      <c r="BG46" s="104"/>
      <c r="BH46" s="104"/>
      <c r="BI46" s="104"/>
      <c r="BJ46" s="104"/>
      <c r="BK46" s="104"/>
    </row>
    <row r="47" spans="1:104" x14ac:dyDescent="0.2">
      <c r="A47" s="105"/>
      <c r="B47" s="106"/>
      <c r="C47" s="171" t="s">
        <v>65</v>
      </c>
      <c r="D47" s="172"/>
      <c r="E47" s="109">
        <v>2</v>
      </c>
      <c r="F47" s="110"/>
      <c r="G47" s="111"/>
      <c r="H47" s="112"/>
      <c r="I47" s="107"/>
      <c r="K47" s="107"/>
      <c r="M47" s="108" t="s">
        <v>65</v>
      </c>
      <c r="O47" s="9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13" t="str">
        <f t="shared" si="5"/>
        <v>2.NP:</v>
      </c>
      <c r="BE47" s="104"/>
      <c r="BF47" s="104"/>
      <c r="BG47" s="104"/>
      <c r="BH47" s="104"/>
      <c r="BI47" s="104"/>
      <c r="BJ47" s="104"/>
      <c r="BK47" s="104"/>
    </row>
    <row r="48" spans="1:104" x14ac:dyDescent="0.2">
      <c r="A48" s="105"/>
      <c r="B48" s="106"/>
      <c r="C48" s="171" t="s">
        <v>46</v>
      </c>
      <c r="D48" s="172"/>
      <c r="E48" s="109">
        <v>0</v>
      </c>
      <c r="F48" s="110"/>
      <c r="G48" s="111"/>
      <c r="H48" s="112"/>
      <c r="I48" s="107"/>
      <c r="K48" s="107"/>
      <c r="M48" s="108" t="s">
        <v>46</v>
      </c>
      <c r="O48" s="9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13" t="str">
        <f t="shared" si="5"/>
        <v>2*0,5+1,0</v>
      </c>
      <c r="BE48" s="104"/>
      <c r="BF48" s="104"/>
      <c r="BG48" s="104"/>
      <c r="BH48" s="104"/>
      <c r="BI48" s="104"/>
      <c r="BJ48" s="104"/>
      <c r="BK48" s="104"/>
    </row>
    <row r="49" spans="1:104" x14ac:dyDescent="0.2">
      <c r="A49" s="105"/>
      <c r="B49" s="106"/>
      <c r="C49" s="171" t="s">
        <v>65</v>
      </c>
      <c r="D49" s="172"/>
      <c r="E49" s="109">
        <v>2</v>
      </c>
      <c r="F49" s="110"/>
      <c r="G49" s="111"/>
      <c r="H49" s="112"/>
      <c r="I49" s="107"/>
      <c r="K49" s="107"/>
      <c r="M49" s="108" t="s">
        <v>65</v>
      </c>
      <c r="O49" s="9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13" t="str">
        <f t="shared" si="5"/>
        <v>3.NP:</v>
      </c>
      <c r="BE49" s="104"/>
      <c r="BF49" s="104"/>
      <c r="BG49" s="104"/>
      <c r="BH49" s="104"/>
      <c r="BI49" s="104"/>
      <c r="BJ49" s="104"/>
      <c r="BK49" s="104"/>
    </row>
    <row r="50" spans="1:104" x14ac:dyDescent="0.2">
      <c r="A50" s="105"/>
      <c r="B50" s="106"/>
      <c r="C50" s="171" t="s">
        <v>47</v>
      </c>
      <c r="D50" s="172"/>
      <c r="E50" s="109">
        <v>0</v>
      </c>
      <c r="F50" s="110"/>
      <c r="G50" s="111"/>
      <c r="H50" s="112"/>
      <c r="I50" s="107"/>
      <c r="K50" s="107"/>
      <c r="M50" s="108" t="s">
        <v>47</v>
      </c>
      <c r="O50" s="9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13" t="str">
        <f t="shared" si="5"/>
        <v>2*0,5+1,0</v>
      </c>
      <c r="BE50" s="104"/>
      <c r="BF50" s="104"/>
      <c r="BG50" s="104"/>
      <c r="BH50" s="104"/>
      <c r="BI50" s="104"/>
      <c r="BJ50" s="104"/>
      <c r="BK50" s="104"/>
    </row>
    <row r="51" spans="1:104" x14ac:dyDescent="0.2">
      <c r="A51" s="105"/>
      <c r="B51" s="106"/>
      <c r="C51" s="171" t="s">
        <v>66</v>
      </c>
      <c r="D51" s="172"/>
      <c r="E51" s="109">
        <v>6.49</v>
      </c>
      <c r="F51" s="110"/>
      <c r="G51" s="111"/>
      <c r="H51" s="112"/>
      <c r="I51" s="107"/>
      <c r="K51" s="107"/>
      <c r="M51" s="108" t="s">
        <v>66</v>
      </c>
      <c r="O51" s="9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13" t="str">
        <f t="shared" si="5"/>
        <v>4.NP:</v>
      </c>
      <c r="BE51" s="104"/>
      <c r="BF51" s="104"/>
      <c r="BG51" s="104"/>
      <c r="BH51" s="104"/>
      <c r="BI51" s="104"/>
      <c r="BJ51" s="104"/>
      <c r="BK51" s="104"/>
    </row>
    <row r="52" spans="1:104" x14ac:dyDescent="0.2">
      <c r="A52" s="114" t="s">
        <v>30</v>
      </c>
      <c r="B52" s="115" t="s">
        <v>53</v>
      </c>
      <c r="C52" s="116" t="s">
        <v>54</v>
      </c>
      <c r="D52" s="117"/>
      <c r="E52" s="118"/>
      <c r="F52" s="118"/>
      <c r="G52" s="119">
        <f>SUM(G23:G51)</f>
        <v>0</v>
      </c>
      <c r="H52" s="120"/>
      <c r="I52" s="121">
        <f>SUM(I23:I51)</f>
        <v>0.22145690000003193</v>
      </c>
      <c r="J52" s="122"/>
      <c r="K52" s="121">
        <f>SUM(K23:K51)</f>
        <v>0</v>
      </c>
      <c r="O52" s="94"/>
      <c r="X52" s="123">
        <f>K52</f>
        <v>0</v>
      </c>
      <c r="Y52" s="123">
        <f>I52</f>
        <v>0.22145690000003193</v>
      </c>
      <c r="Z52" s="124">
        <f>G52</f>
        <v>0</v>
      </c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25"/>
      <c r="BB52" s="125"/>
      <c r="BC52" s="125"/>
      <c r="BD52" s="125"/>
      <c r="BE52" s="125"/>
      <c r="BF52" s="125"/>
      <c r="BG52" s="104"/>
      <c r="BH52" s="104"/>
      <c r="BI52" s="104"/>
      <c r="BJ52" s="104"/>
      <c r="BK52" s="104"/>
    </row>
    <row r="53" spans="1:104" ht="14.25" customHeight="1" x14ac:dyDescent="0.2">
      <c r="A53" s="86" t="s">
        <v>27</v>
      </c>
      <c r="B53" s="87" t="s">
        <v>67</v>
      </c>
      <c r="C53" s="88" t="s">
        <v>68</v>
      </c>
      <c r="D53" s="89"/>
      <c r="E53" s="90"/>
      <c r="F53" s="90"/>
      <c r="G53" s="91"/>
      <c r="H53" s="92"/>
      <c r="I53" s="93"/>
      <c r="J53" s="92"/>
      <c r="K53" s="93"/>
      <c r="O53" s="94"/>
    </row>
    <row r="54" spans="1:104" x14ac:dyDescent="0.2">
      <c r="A54" s="95">
        <v>7</v>
      </c>
      <c r="B54" s="96" t="s">
        <v>69</v>
      </c>
      <c r="C54" s="97" t="s">
        <v>70</v>
      </c>
      <c r="D54" s="98" t="s">
        <v>71</v>
      </c>
      <c r="E54" s="99">
        <v>3</v>
      </c>
      <c r="F54" s="100"/>
      <c r="G54" s="101">
        <f>E54*F54</f>
        <v>0</v>
      </c>
      <c r="H54" s="102">
        <v>3.99999999999956E-4</v>
      </c>
      <c r="I54" s="103">
        <f>E54*H54</f>
        <v>1.1999999999998681E-3</v>
      </c>
      <c r="J54" s="102">
        <v>0</v>
      </c>
      <c r="K54" s="103">
        <f>E54*J54</f>
        <v>0</v>
      </c>
      <c r="O54" s="94"/>
      <c r="Z54" s="104"/>
      <c r="AA54" s="104">
        <v>1</v>
      </c>
      <c r="AB54" s="104">
        <v>7</v>
      </c>
      <c r="AC54" s="104">
        <v>7</v>
      </c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CA54" s="104">
        <v>1</v>
      </c>
      <c r="CB54" s="104">
        <v>7</v>
      </c>
      <c r="CZ54" s="61">
        <v>1</v>
      </c>
    </row>
    <row r="55" spans="1:104" x14ac:dyDescent="0.2">
      <c r="A55" s="105"/>
      <c r="B55" s="106"/>
      <c r="C55" s="171" t="s">
        <v>44</v>
      </c>
      <c r="D55" s="172"/>
      <c r="E55" s="109">
        <v>0</v>
      </c>
      <c r="F55" s="110"/>
      <c r="G55" s="111"/>
      <c r="H55" s="112"/>
      <c r="I55" s="107"/>
      <c r="K55" s="107"/>
      <c r="M55" s="108" t="s">
        <v>44</v>
      </c>
      <c r="O55" s="9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13" t="str">
        <f t="shared" ref="BD55:BD60" si="6">C54</f>
        <v>Montáž otvorových výplní - dvířek, poklopů</v>
      </c>
      <c r="BE55" s="104"/>
      <c r="BF55" s="104"/>
      <c r="BG55" s="104"/>
      <c r="BH55" s="104"/>
      <c r="BI55" s="104"/>
      <c r="BJ55" s="104"/>
      <c r="BK55" s="104"/>
    </row>
    <row r="56" spans="1:104" x14ac:dyDescent="0.2">
      <c r="A56" s="105"/>
      <c r="B56" s="106"/>
      <c r="C56" s="171" t="s">
        <v>28</v>
      </c>
      <c r="D56" s="172"/>
      <c r="E56" s="109">
        <v>1</v>
      </c>
      <c r="F56" s="110"/>
      <c r="G56" s="111"/>
      <c r="H56" s="112"/>
      <c r="I56" s="107"/>
      <c r="K56" s="107"/>
      <c r="M56" s="108">
        <v>1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13" t="str">
        <f t="shared" si="6"/>
        <v>2.NP:</v>
      </c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105"/>
      <c r="B57" s="106"/>
      <c r="C57" s="171" t="s">
        <v>46</v>
      </c>
      <c r="D57" s="172"/>
      <c r="E57" s="109">
        <v>0</v>
      </c>
      <c r="F57" s="110"/>
      <c r="G57" s="111"/>
      <c r="H57" s="112"/>
      <c r="I57" s="107"/>
      <c r="K57" s="107"/>
      <c r="M57" s="108" t="s">
        <v>46</v>
      </c>
      <c r="O57" s="9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13" t="str">
        <f t="shared" si="6"/>
        <v>1</v>
      </c>
      <c r="BE57" s="104"/>
      <c r="BF57" s="104"/>
      <c r="BG57" s="104"/>
      <c r="BH57" s="104"/>
      <c r="BI57" s="104"/>
      <c r="BJ57" s="104"/>
      <c r="BK57" s="104"/>
    </row>
    <row r="58" spans="1:104" x14ac:dyDescent="0.2">
      <c r="A58" s="105"/>
      <c r="B58" s="106"/>
      <c r="C58" s="171" t="s">
        <v>28</v>
      </c>
      <c r="D58" s="172"/>
      <c r="E58" s="109">
        <v>1</v>
      </c>
      <c r="F58" s="110"/>
      <c r="G58" s="111"/>
      <c r="H58" s="112"/>
      <c r="I58" s="107"/>
      <c r="K58" s="107"/>
      <c r="M58" s="108">
        <v>1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13" t="str">
        <f t="shared" si="6"/>
        <v>3.NP:</v>
      </c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105"/>
      <c r="B59" s="106"/>
      <c r="C59" s="171" t="s">
        <v>47</v>
      </c>
      <c r="D59" s="172"/>
      <c r="E59" s="109">
        <v>0</v>
      </c>
      <c r="F59" s="110"/>
      <c r="G59" s="111"/>
      <c r="H59" s="112"/>
      <c r="I59" s="107"/>
      <c r="K59" s="107"/>
      <c r="M59" s="108" t="s">
        <v>47</v>
      </c>
      <c r="O59" s="9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13" t="str">
        <f t="shared" si="6"/>
        <v>1</v>
      </c>
      <c r="BE59" s="104"/>
      <c r="BF59" s="104"/>
      <c r="BG59" s="104"/>
      <c r="BH59" s="104"/>
      <c r="BI59" s="104"/>
      <c r="BJ59" s="104"/>
      <c r="BK59" s="104"/>
    </row>
    <row r="60" spans="1:104" x14ac:dyDescent="0.2">
      <c r="A60" s="105"/>
      <c r="B60" s="106"/>
      <c r="C60" s="171" t="s">
        <v>28</v>
      </c>
      <c r="D60" s="172"/>
      <c r="E60" s="109">
        <v>1</v>
      </c>
      <c r="F60" s="110"/>
      <c r="G60" s="111"/>
      <c r="H60" s="112"/>
      <c r="I60" s="107"/>
      <c r="K60" s="107"/>
      <c r="M60" s="108">
        <v>1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13" t="str">
        <f t="shared" si="6"/>
        <v>4.NP:</v>
      </c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95">
        <v>8</v>
      </c>
      <c r="B61" s="96" t="s">
        <v>72</v>
      </c>
      <c r="C61" s="97" t="s">
        <v>73</v>
      </c>
      <c r="D61" s="98" t="s">
        <v>71</v>
      </c>
      <c r="E61" s="99">
        <v>3</v>
      </c>
      <c r="F61" s="100"/>
      <c r="G61" s="101">
        <f>E61*F61</f>
        <v>0</v>
      </c>
      <c r="H61" s="102">
        <v>7.5000000000002799E-3</v>
      </c>
      <c r="I61" s="103">
        <f>E61*H61</f>
        <v>2.2500000000000839E-2</v>
      </c>
      <c r="J61" s="102"/>
      <c r="K61" s="103">
        <f>E61*J61</f>
        <v>0</v>
      </c>
      <c r="O61" s="94"/>
      <c r="Z61" s="104"/>
      <c r="AA61" s="104">
        <v>3</v>
      </c>
      <c r="AB61" s="104">
        <v>1</v>
      </c>
      <c r="AC61" s="104">
        <v>5536019603</v>
      </c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CA61" s="104">
        <v>3</v>
      </c>
      <c r="CB61" s="104">
        <v>1</v>
      </c>
      <c r="CZ61" s="61">
        <v>1</v>
      </c>
    </row>
    <row r="62" spans="1:104" x14ac:dyDescent="0.2">
      <c r="A62" s="105"/>
      <c r="B62" s="106"/>
      <c r="C62" s="171" t="s">
        <v>44</v>
      </c>
      <c r="D62" s="172"/>
      <c r="E62" s="109">
        <v>0</v>
      </c>
      <c r="F62" s="110"/>
      <c r="G62" s="111"/>
      <c r="H62" s="112"/>
      <c r="I62" s="107"/>
      <c r="K62" s="107"/>
      <c r="M62" s="108" t="s">
        <v>44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13" t="str">
        <f t="shared" ref="BD62:BD67" si="7">C61</f>
        <v>Dvířka revizní pro obkládání 600 x 600 mm</v>
      </c>
      <c r="BE62" s="104"/>
      <c r="BF62" s="104"/>
      <c r="BG62" s="104"/>
      <c r="BH62" s="104"/>
      <c r="BI62" s="104"/>
      <c r="BJ62" s="104"/>
      <c r="BK62" s="104"/>
    </row>
    <row r="63" spans="1:104" x14ac:dyDescent="0.2">
      <c r="A63" s="105"/>
      <c r="B63" s="106"/>
      <c r="C63" s="171" t="s">
        <v>28</v>
      </c>
      <c r="D63" s="172"/>
      <c r="E63" s="109">
        <v>1</v>
      </c>
      <c r="F63" s="110"/>
      <c r="G63" s="111"/>
      <c r="H63" s="112"/>
      <c r="I63" s="107"/>
      <c r="K63" s="107"/>
      <c r="M63" s="108">
        <v>1</v>
      </c>
      <c r="O63" s="9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13" t="str">
        <f t="shared" si="7"/>
        <v>2.NP:</v>
      </c>
      <c r="BE63" s="104"/>
      <c r="BF63" s="104"/>
      <c r="BG63" s="104"/>
      <c r="BH63" s="104"/>
      <c r="BI63" s="104"/>
      <c r="BJ63" s="104"/>
      <c r="BK63" s="104"/>
    </row>
    <row r="64" spans="1:104" x14ac:dyDescent="0.2">
      <c r="A64" s="105"/>
      <c r="B64" s="106"/>
      <c r="C64" s="171" t="s">
        <v>46</v>
      </c>
      <c r="D64" s="172"/>
      <c r="E64" s="109">
        <v>0</v>
      </c>
      <c r="F64" s="110"/>
      <c r="G64" s="111"/>
      <c r="H64" s="112"/>
      <c r="I64" s="107"/>
      <c r="K64" s="107"/>
      <c r="M64" s="108" t="s">
        <v>46</v>
      </c>
      <c r="O64" s="9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13" t="str">
        <f t="shared" si="7"/>
        <v>1</v>
      </c>
      <c r="BE64" s="104"/>
      <c r="BF64" s="104"/>
      <c r="BG64" s="104"/>
      <c r="BH64" s="104"/>
      <c r="BI64" s="104"/>
      <c r="BJ64" s="104"/>
      <c r="BK64" s="104"/>
    </row>
    <row r="65" spans="1:104" x14ac:dyDescent="0.2">
      <c r="A65" s="105"/>
      <c r="B65" s="106"/>
      <c r="C65" s="171" t="s">
        <v>28</v>
      </c>
      <c r="D65" s="172"/>
      <c r="E65" s="109">
        <v>1</v>
      </c>
      <c r="F65" s="110"/>
      <c r="G65" s="111"/>
      <c r="H65" s="112"/>
      <c r="I65" s="107"/>
      <c r="K65" s="107"/>
      <c r="M65" s="108">
        <v>1</v>
      </c>
      <c r="O65" s="9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13" t="str">
        <f t="shared" si="7"/>
        <v>3.NP:</v>
      </c>
      <c r="BE65" s="104"/>
      <c r="BF65" s="104"/>
      <c r="BG65" s="104"/>
      <c r="BH65" s="104"/>
      <c r="BI65" s="104"/>
      <c r="BJ65" s="104"/>
      <c r="BK65" s="104"/>
    </row>
    <row r="66" spans="1:104" x14ac:dyDescent="0.2">
      <c r="A66" s="105"/>
      <c r="B66" s="106"/>
      <c r="C66" s="171" t="s">
        <v>47</v>
      </c>
      <c r="D66" s="172"/>
      <c r="E66" s="109">
        <v>0</v>
      </c>
      <c r="F66" s="110"/>
      <c r="G66" s="111"/>
      <c r="H66" s="112"/>
      <c r="I66" s="107"/>
      <c r="K66" s="107"/>
      <c r="M66" s="108" t="s">
        <v>47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13" t="str">
        <f t="shared" si="7"/>
        <v>1</v>
      </c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105"/>
      <c r="B67" s="106"/>
      <c r="C67" s="171" t="s">
        <v>28</v>
      </c>
      <c r="D67" s="172"/>
      <c r="E67" s="109">
        <v>1</v>
      </c>
      <c r="F67" s="110"/>
      <c r="G67" s="111"/>
      <c r="H67" s="112"/>
      <c r="I67" s="107"/>
      <c r="K67" s="107"/>
      <c r="M67" s="108">
        <v>1</v>
      </c>
      <c r="O67" s="9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13" t="str">
        <f t="shared" si="7"/>
        <v>4.NP:</v>
      </c>
      <c r="BE67" s="104"/>
      <c r="BF67" s="104"/>
      <c r="BG67" s="104"/>
      <c r="BH67" s="104"/>
      <c r="BI67" s="104"/>
      <c r="BJ67" s="104"/>
      <c r="BK67" s="104"/>
    </row>
    <row r="68" spans="1:104" x14ac:dyDescent="0.2">
      <c r="A68" s="114" t="s">
        <v>30</v>
      </c>
      <c r="B68" s="115" t="s">
        <v>67</v>
      </c>
      <c r="C68" s="116" t="s">
        <v>68</v>
      </c>
      <c r="D68" s="117"/>
      <c r="E68" s="118"/>
      <c r="F68" s="118"/>
      <c r="G68" s="119">
        <f>SUM(G53:G67)</f>
        <v>0</v>
      </c>
      <c r="H68" s="120"/>
      <c r="I68" s="121">
        <f>SUM(I53:I67)</f>
        <v>2.3700000000000707E-2</v>
      </c>
      <c r="J68" s="122"/>
      <c r="K68" s="121">
        <f>SUM(K53:K67)</f>
        <v>0</v>
      </c>
      <c r="O68" s="94"/>
      <c r="X68" s="123">
        <f>K68</f>
        <v>0</v>
      </c>
      <c r="Y68" s="123">
        <f>I68</f>
        <v>2.3700000000000707E-2</v>
      </c>
      <c r="Z68" s="124">
        <f>G68</f>
        <v>0</v>
      </c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25"/>
      <c r="BB68" s="125"/>
      <c r="BC68" s="125"/>
      <c r="BD68" s="125"/>
      <c r="BE68" s="125"/>
      <c r="BF68" s="125"/>
      <c r="BG68" s="104"/>
      <c r="BH68" s="104"/>
      <c r="BI68" s="104"/>
      <c r="BJ68" s="104"/>
      <c r="BK68" s="104"/>
    </row>
    <row r="69" spans="1:104" ht="14.25" customHeight="1" x14ac:dyDescent="0.2">
      <c r="A69" s="86" t="s">
        <v>27</v>
      </c>
      <c r="B69" s="87" t="s">
        <v>74</v>
      </c>
      <c r="C69" s="88" t="s">
        <v>75</v>
      </c>
      <c r="D69" s="89"/>
      <c r="E69" s="90"/>
      <c r="F69" s="90"/>
      <c r="G69" s="91"/>
      <c r="H69" s="92"/>
      <c r="I69" s="93"/>
      <c r="J69" s="92"/>
      <c r="K69" s="93"/>
      <c r="O69" s="94"/>
    </row>
    <row r="70" spans="1:104" x14ac:dyDescent="0.2">
      <c r="A70" s="95">
        <v>9</v>
      </c>
      <c r="B70" s="96" t="s">
        <v>76</v>
      </c>
      <c r="C70" s="97" t="s">
        <v>77</v>
      </c>
      <c r="D70" s="98" t="s">
        <v>29</v>
      </c>
      <c r="E70" s="99">
        <v>3.49</v>
      </c>
      <c r="F70" s="100"/>
      <c r="G70" s="101">
        <f>E70*F70</f>
        <v>0</v>
      </c>
      <c r="H70" s="102">
        <v>1.21000000000038E-3</v>
      </c>
      <c r="I70" s="103">
        <f>E70*H70</f>
        <v>4.222900000001327E-3</v>
      </c>
      <c r="J70" s="102">
        <v>0</v>
      </c>
      <c r="K70" s="103">
        <f>E70*J70</f>
        <v>0</v>
      </c>
      <c r="O70" s="94"/>
      <c r="Z70" s="104"/>
      <c r="AA70" s="104">
        <v>1</v>
      </c>
      <c r="AB70" s="104">
        <v>1</v>
      </c>
      <c r="AC70" s="104">
        <v>1</v>
      </c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04"/>
      <c r="BE70" s="104"/>
      <c r="BF70" s="104"/>
      <c r="BG70" s="104"/>
      <c r="BH70" s="104"/>
      <c r="BI70" s="104"/>
      <c r="BJ70" s="104"/>
      <c r="BK70" s="104"/>
      <c r="CA70" s="104">
        <v>1</v>
      </c>
      <c r="CB70" s="104">
        <v>1</v>
      </c>
      <c r="CZ70" s="61">
        <v>1</v>
      </c>
    </row>
    <row r="71" spans="1:104" x14ac:dyDescent="0.2">
      <c r="A71" s="105"/>
      <c r="B71" s="106"/>
      <c r="C71" s="171" t="s">
        <v>44</v>
      </c>
      <c r="D71" s="172"/>
      <c r="E71" s="109">
        <v>0</v>
      </c>
      <c r="F71" s="110"/>
      <c r="G71" s="111"/>
      <c r="H71" s="112"/>
      <c r="I71" s="107"/>
      <c r="K71" s="107"/>
      <c r="M71" s="108" t="s">
        <v>44</v>
      </c>
      <c r="O71" s="9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13" t="str">
        <f t="shared" ref="BD71:BD76" si="8">C70</f>
        <v>Lešení lehké pomocné, výška podlahy do 1,2 m</v>
      </c>
      <c r="BE71" s="104"/>
      <c r="BF71" s="104"/>
      <c r="BG71" s="104"/>
      <c r="BH71" s="104"/>
      <c r="BI71" s="104"/>
      <c r="BJ71" s="104"/>
      <c r="BK71" s="104"/>
    </row>
    <row r="72" spans="1:104" x14ac:dyDescent="0.2">
      <c r="A72" s="105"/>
      <c r="B72" s="106"/>
      <c r="C72" s="171" t="s">
        <v>78</v>
      </c>
      <c r="D72" s="172"/>
      <c r="E72" s="109">
        <v>1</v>
      </c>
      <c r="F72" s="110"/>
      <c r="G72" s="111"/>
      <c r="H72" s="112"/>
      <c r="I72" s="107"/>
      <c r="K72" s="107"/>
      <c r="M72" s="108" t="s">
        <v>78</v>
      </c>
      <c r="O72" s="9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13" t="str">
        <f t="shared" si="8"/>
        <v>2.NP:</v>
      </c>
      <c r="BE72" s="104"/>
      <c r="BF72" s="104"/>
      <c r="BG72" s="104"/>
      <c r="BH72" s="104"/>
      <c r="BI72" s="104"/>
      <c r="BJ72" s="104"/>
      <c r="BK72" s="104"/>
    </row>
    <row r="73" spans="1:104" x14ac:dyDescent="0.2">
      <c r="A73" s="105"/>
      <c r="B73" s="106"/>
      <c r="C73" s="171" t="s">
        <v>46</v>
      </c>
      <c r="D73" s="172"/>
      <c r="E73" s="109">
        <v>0</v>
      </c>
      <c r="F73" s="110"/>
      <c r="G73" s="111"/>
      <c r="H73" s="112"/>
      <c r="I73" s="107"/>
      <c r="K73" s="107"/>
      <c r="M73" s="108" t="s">
        <v>46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13" t="str">
        <f t="shared" si="8"/>
        <v>1,0*1,0</v>
      </c>
      <c r="BE73" s="104"/>
      <c r="BF73" s="104"/>
      <c r="BG73" s="104"/>
      <c r="BH73" s="104"/>
      <c r="BI73" s="104"/>
      <c r="BJ73" s="104"/>
      <c r="BK73" s="104"/>
    </row>
    <row r="74" spans="1:104" x14ac:dyDescent="0.2">
      <c r="A74" s="105"/>
      <c r="B74" s="106"/>
      <c r="C74" s="171" t="s">
        <v>78</v>
      </c>
      <c r="D74" s="172"/>
      <c r="E74" s="109">
        <v>1</v>
      </c>
      <c r="F74" s="110"/>
      <c r="G74" s="111"/>
      <c r="H74" s="112"/>
      <c r="I74" s="107"/>
      <c r="K74" s="107"/>
      <c r="M74" s="108" t="s">
        <v>78</v>
      </c>
      <c r="O74" s="9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13" t="str">
        <f t="shared" si="8"/>
        <v>3.NP:</v>
      </c>
      <c r="BE74" s="104"/>
      <c r="BF74" s="104"/>
      <c r="BG74" s="104"/>
      <c r="BH74" s="104"/>
      <c r="BI74" s="104"/>
      <c r="BJ74" s="104"/>
      <c r="BK74" s="104"/>
    </row>
    <row r="75" spans="1:104" x14ac:dyDescent="0.2">
      <c r="A75" s="105"/>
      <c r="B75" s="106"/>
      <c r="C75" s="171" t="s">
        <v>47</v>
      </c>
      <c r="D75" s="172"/>
      <c r="E75" s="109">
        <v>0</v>
      </c>
      <c r="F75" s="110"/>
      <c r="G75" s="111"/>
      <c r="H75" s="112"/>
      <c r="I75" s="107"/>
      <c r="K75" s="107"/>
      <c r="M75" s="108" t="s">
        <v>47</v>
      </c>
      <c r="O75" s="9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13" t="str">
        <f t="shared" si="8"/>
        <v>1,0*1,0</v>
      </c>
      <c r="BE75" s="104"/>
      <c r="BF75" s="104"/>
      <c r="BG75" s="104"/>
      <c r="BH75" s="104"/>
      <c r="BI75" s="104"/>
      <c r="BJ75" s="104"/>
      <c r="BK75" s="104"/>
    </row>
    <row r="76" spans="1:104" x14ac:dyDescent="0.2">
      <c r="A76" s="105"/>
      <c r="B76" s="106"/>
      <c r="C76" s="171" t="s">
        <v>79</v>
      </c>
      <c r="D76" s="172"/>
      <c r="E76" s="109">
        <v>1.49</v>
      </c>
      <c r="F76" s="110"/>
      <c r="G76" s="111"/>
      <c r="H76" s="112"/>
      <c r="I76" s="107"/>
      <c r="K76" s="107"/>
      <c r="M76" s="108" t="s">
        <v>79</v>
      </c>
      <c r="O76" s="9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13" t="str">
        <f t="shared" si="8"/>
        <v>4.NP:</v>
      </c>
      <c r="BE76" s="104"/>
      <c r="BF76" s="104"/>
      <c r="BG76" s="104"/>
      <c r="BH76" s="104"/>
      <c r="BI76" s="104"/>
      <c r="BJ76" s="104"/>
      <c r="BK76" s="104"/>
    </row>
    <row r="77" spans="1:104" x14ac:dyDescent="0.2">
      <c r="A77" s="114" t="s">
        <v>30</v>
      </c>
      <c r="B77" s="115" t="s">
        <v>74</v>
      </c>
      <c r="C77" s="116" t="s">
        <v>75</v>
      </c>
      <c r="D77" s="117"/>
      <c r="E77" s="118"/>
      <c r="F77" s="118"/>
      <c r="G77" s="119">
        <f>SUM(G69:G76)</f>
        <v>0</v>
      </c>
      <c r="H77" s="120"/>
      <c r="I77" s="121">
        <f>SUM(I69:I76)</f>
        <v>4.222900000001327E-3</v>
      </c>
      <c r="J77" s="122"/>
      <c r="K77" s="121">
        <f>SUM(K69:K76)</f>
        <v>0</v>
      </c>
      <c r="O77" s="94"/>
      <c r="X77" s="123">
        <f>K77</f>
        <v>0</v>
      </c>
      <c r="Y77" s="123">
        <f>I77</f>
        <v>4.222900000001327E-3</v>
      </c>
      <c r="Z77" s="124">
        <f>G77</f>
        <v>0</v>
      </c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25"/>
      <c r="BB77" s="125"/>
      <c r="BC77" s="125"/>
      <c r="BD77" s="125"/>
      <c r="BE77" s="125"/>
      <c r="BF77" s="125"/>
      <c r="BG77" s="104"/>
      <c r="BH77" s="104"/>
      <c r="BI77" s="104"/>
      <c r="BJ77" s="104"/>
      <c r="BK77" s="104"/>
    </row>
    <row r="78" spans="1:104" ht="14.25" customHeight="1" x14ac:dyDescent="0.2">
      <c r="A78" s="86" t="s">
        <v>27</v>
      </c>
      <c r="B78" s="87" t="s">
        <v>80</v>
      </c>
      <c r="C78" s="88" t="s">
        <v>81</v>
      </c>
      <c r="D78" s="89"/>
      <c r="E78" s="90"/>
      <c r="F78" s="90"/>
      <c r="G78" s="91"/>
      <c r="H78" s="92"/>
      <c r="I78" s="93"/>
      <c r="J78" s="92"/>
      <c r="K78" s="93"/>
      <c r="O78" s="94"/>
    </row>
    <row r="79" spans="1:104" x14ac:dyDescent="0.2">
      <c r="A79" s="95">
        <v>10</v>
      </c>
      <c r="B79" s="96" t="s">
        <v>82</v>
      </c>
      <c r="C79" s="97" t="s">
        <v>83</v>
      </c>
      <c r="D79" s="98" t="s">
        <v>29</v>
      </c>
      <c r="E79" s="99">
        <v>8.7249999999999996</v>
      </c>
      <c r="F79" s="100"/>
      <c r="G79" s="101">
        <f>E79*F79</f>
        <v>0</v>
      </c>
      <c r="H79" s="102">
        <v>6.7000000000039305E-4</v>
      </c>
      <c r="I79" s="103">
        <f>E79*H79</f>
        <v>5.8457500000034289E-3</v>
      </c>
      <c r="J79" s="102">
        <v>-0.13100000000008499</v>
      </c>
      <c r="K79" s="103">
        <f>E79*J79</f>
        <v>-1.1429750000007415</v>
      </c>
      <c r="O79" s="94"/>
      <c r="Z79" s="104"/>
      <c r="AA79" s="104">
        <v>1</v>
      </c>
      <c r="AB79" s="104">
        <v>1</v>
      </c>
      <c r="AC79" s="104">
        <v>1</v>
      </c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04"/>
      <c r="BE79" s="104"/>
      <c r="BF79" s="104"/>
      <c r="BG79" s="104"/>
      <c r="BH79" s="104"/>
      <c r="BI79" s="104"/>
      <c r="BJ79" s="104"/>
      <c r="BK79" s="104"/>
      <c r="CA79" s="104">
        <v>1</v>
      </c>
      <c r="CB79" s="104">
        <v>1</v>
      </c>
      <c r="CZ79" s="61">
        <v>1</v>
      </c>
    </row>
    <row r="80" spans="1:104" x14ac:dyDescent="0.2">
      <c r="A80" s="105"/>
      <c r="B80" s="106"/>
      <c r="C80" s="171" t="s">
        <v>44</v>
      </c>
      <c r="D80" s="172"/>
      <c r="E80" s="109">
        <v>0</v>
      </c>
      <c r="F80" s="110"/>
      <c r="G80" s="111"/>
      <c r="H80" s="112"/>
      <c r="I80" s="107"/>
      <c r="K80" s="107"/>
      <c r="M80" s="108" t="s">
        <v>44</v>
      </c>
      <c r="O80" s="9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13" t="str">
        <f t="shared" ref="BD80:BD85" si="9">C79</f>
        <v>Bourání příček cihelných tl. 10 cm</v>
      </c>
      <c r="BE80" s="104"/>
      <c r="BF80" s="104"/>
      <c r="BG80" s="104"/>
      <c r="BH80" s="104"/>
      <c r="BI80" s="104"/>
      <c r="BJ80" s="104"/>
      <c r="BK80" s="104"/>
    </row>
    <row r="81" spans="1:104" x14ac:dyDescent="0.2">
      <c r="A81" s="105"/>
      <c r="B81" s="106"/>
      <c r="C81" s="171" t="s">
        <v>45</v>
      </c>
      <c r="D81" s="172"/>
      <c r="E81" s="109">
        <v>2.5</v>
      </c>
      <c r="F81" s="110"/>
      <c r="G81" s="111"/>
      <c r="H81" s="112"/>
      <c r="I81" s="107"/>
      <c r="K81" s="107"/>
      <c r="M81" s="108" t="s">
        <v>45</v>
      </c>
      <c r="O81" s="9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13" t="str">
        <f t="shared" si="9"/>
        <v>2.NP:</v>
      </c>
      <c r="BE81" s="104"/>
      <c r="BF81" s="104"/>
      <c r="BG81" s="104"/>
      <c r="BH81" s="104"/>
      <c r="BI81" s="104"/>
      <c r="BJ81" s="104"/>
      <c r="BK81" s="104"/>
    </row>
    <row r="82" spans="1:104" x14ac:dyDescent="0.2">
      <c r="A82" s="105"/>
      <c r="B82" s="106"/>
      <c r="C82" s="171" t="s">
        <v>46</v>
      </c>
      <c r="D82" s="172"/>
      <c r="E82" s="109">
        <v>0</v>
      </c>
      <c r="F82" s="110"/>
      <c r="G82" s="111"/>
      <c r="H82" s="112"/>
      <c r="I82" s="107"/>
      <c r="K82" s="107"/>
      <c r="M82" s="108" t="s">
        <v>46</v>
      </c>
      <c r="O82" s="9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13" t="str">
        <f t="shared" si="9"/>
        <v>2,5*1,0</v>
      </c>
      <c r="BE82" s="104"/>
      <c r="BF82" s="104"/>
      <c r="BG82" s="104"/>
      <c r="BH82" s="104"/>
      <c r="BI82" s="104"/>
      <c r="BJ82" s="104"/>
      <c r="BK82" s="104"/>
    </row>
    <row r="83" spans="1:104" x14ac:dyDescent="0.2">
      <c r="A83" s="105"/>
      <c r="B83" s="106"/>
      <c r="C83" s="171" t="s">
        <v>45</v>
      </c>
      <c r="D83" s="172"/>
      <c r="E83" s="109">
        <v>2.5</v>
      </c>
      <c r="F83" s="110"/>
      <c r="G83" s="111"/>
      <c r="H83" s="112"/>
      <c r="I83" s="107"/>
      <c r="K83" s="107"/>
      <c r="M83" s="108" t="s">
        <v>45</v>
      </c>
      <c r="O83" s="9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13" t="str">
        <f t="shared" si="9"/>
        <v>3.NP:</v>
      </c>
      <c r="BE83" s="104"/>
      <c r="BF83" s="104"/>
      <c r="BG83" s="104"/>
      <c r="BH83" s="104"/>
      <c r="BI83" s="104"/>
      <c r="BJ83" s="104"/>
      <c r="BK83" s="104"/>
    </row>
    <row r="84" spans="1:104" x14ac:dyDescent="0.2">
      <c r="A84" s="105"/>
      <c r="B84" s="106"/>
      <c r="C84" s="171" t="s">
        <v>47</v>
      </c>
      <c r="D84" s="172"/>
      <c r="E84" s="109">
        <v>0</v>
      </c>
      <c r="F84" s="110"/>
      <c r="G84" s="111"/>
      <c r="H84" s="112"/>
      <c r="I84" s="107"/>
      <c r="K84" s="107"/>
      <c r="M84" s="108" t="s">
        <v>47</v>
      </c>
      <c r="O84" s="9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13" t="str">
        <f t="shared" si="9"/>
        <v>2,5*1,0</v>
      </c>
      <c r="BE84" s="104"/>
      <c r="BF84" s="104"/>
      <c r="BG84" s="104"/>
      <c r="BH84" s="104"/>
      <c r="BI84" s="104"/>
      <c r="BJ84" s="104"/>
      <c r="BK84" s="104"/>
    </row>
    <row r="85" spans="1:104" x14ac:dyDescent="0.2">
      <c r="A85" s="105"/>
      <c r="B85" s="106"/>
      <c r="C85" s="171" t="s">
        <v>48</v>
      </c>
      <c r="D85" s="172"/>
      <c r="E85" s="109">
        <v>3.7250000000000001</v>
      </c>
      <c r="F85" s="110"/>
      <c r="G85" s="111"/>
      <c r="H85" s="112"/>
      <c r="I85" s="107"/>
      <c r="K85" s="107"/>
      <c r="M85" s="108" t="s">
        <v>48</v>
      </c>
      <c r="O85" s="9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13" t="str">
        <f t="shared" si="9"/>
        <v>4.NP:</v>
      </c>
      <c r="BE85" s="104"/>
      <c r="BF85" s="104"/>
      <c r="BG85" s="104"/>
      <c r="BH85" s="104"/>
      <c r="BI85" s="104"/>
      <c r="BJ85" s="104"/>
      <c r="BK85" s="104"/>
    </row>
    <row r="86" spans="1:104" x14ac:dyDescent="0.2">
      <c r="A86" s="114" t="s">
        <v>30</v>
      </c>
      <c r="B86" s="115" t="s">
        <v>80</v>
      </c>
      <c r="C86" s="116" t="s">
        <v>81</v>
      </c>
      <c r="D86" s="117"/>
      <c r="E86" s="118"/>
      <c r="F86" s="118"/>
      <c r="G86" s="119">
        <f>SUM(G78:G85)</f>
        <v>0</v>
      </c>
      <c r="H86" s="120"/>
      <c r="I86" s="121">
        <f>SUM(I78:I85)</f>
        <v>5.8457500000034289E-3</v>
      </c>
      <c r="J86" s="122"/>
      <c r="K86" s="121">
        <f>SUM(K78:K85)</f>
        <v>-1.1429750000007415</v>
      </c>
      <c r="O86" s="94"/>
      <c r="X86" s="123">
        <f>K86</f>
        <v>-1.1429750000007415</v>
      </c>
      <c r="Y86" s="123">
        <f>I86</f>
        <v>5.8457500000034289E-3</v>
      </c>
      <c r="Z86" s="124">
        <f>G86</f>
        <v>0</v>
      </c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25"/>
      <c r="BB86" s="125"/>
      <c r="BC86" s="125"/>
      <c r="BD86" s="125"/>
      <c r="BE86" s="125"/>
      <c r="BF86" s="125"/>
      <c r="BG86" s="104"/>
      <c r="BH86" s="104"/>
      <c r="BI86" s="104"/>
      <c r="BJ86" s="104"/>
      <c r="BK86" s="104"/>
    </row>
    <row r="87" spans="1:104" ht="14.25" customHeight="1" x14ac:dyDescent="0.2">
      <c r="A87" s="86" t="s">
        <v>27</v>
      </c>
      <c r="B87" s="87" t="s">
        <v>84</v>
      </c>
      <c r="C87" s="88" t="s">
        <v>85</v>
      </c>
      <c r="D87" s="89"/>
      <c r="E87" s="90"/>
      <c r="F87" s="90"/>
      <c r="G87" s="91"/>
      <c r="H87" s="92"/>
      <c r="I87" s="93"/>
      <c r="J87" s="92"/>
      <c r="K87" s="93"/>
      <c r="O87" s="94"/>
    </row>
    <row r="88" spans="1:104" x14ac:dyDescent="0.2">
      <c r="A88" s="95">
        <v>11</v>
      </c>
      <c r="B88" s="96" t="s">
        <v>86</v>
      </c>
      <c r="C88" s="97" t="s">
        <v>87</v>
      </c>
      <c r="D88" s="98" t="s">
        <v>29</v>
      </c>
      <c r="E88" s="99">
        <v>6.98</v>
      </c>
      <c r="F88" s="100"/>
      <c r="G88" s="101">
        <f>E88*F88</f>
        <v>0</v>
      </c>
      <c r="H88" s="102">
        <v>0</v>
      </c>
      <c r="I88" s="103">
        <f>E88*H88</f>
        <v>0</v>
      </c>
      <c r="J88" s="102">
        <v>-6.7999999999983601E-2</v>
      </c>
      <c r="K88" s="103">
        <f>E88*J88</f>
        <v>-0.47463999999988554</v>
      </c>
      <c r="O88" s="94"/>
      <c r="Z88" s="104"/>
      <c r="AA88" s="104">
        <v>1</v>
      </c>
      <c r="AB88" s="104">
        <v>0</v>
      </c>
      <c r="AC88" s="104">
        <v>0</v>
      </c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CA88" s="104">
        <v>1</v>
      </c>
      <c r="CB88" s="104">
        <v>0</v>
      </c>
      <c r="CZ88" s="61">
        <v>1</v>
      </c>
    </row>
    <row r="89" spans="1:104" x14ac:dyDescent="0.2">
      <c r="A89" s="105"/>
      <c r="B89" s="106"/>
      <c r="C89" s="171" t="s">
        <v>44</v>
      </c>
      <c r="D89" s="172"/>
      <c r="E89" s="109">
        <v>0</v>
      </c>
      <c r="F89" s="110"/>
      <c r="G89" s="111"/>
      <c r="H89" s="112"/>
      <c r="I89" s="107"/>
      <c r="K89" s="107"/>
      <c r="M89" s="108" t="s">
        <v>44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13" t="str">
        <f t="shared" ref="BD89:BD94" si="10">C88</f>
        <v>Odsekání vnitřních obkladů stěn nad 2 m2</v>
      </c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105"/>
      <c r="B90" s="106"/>
      <c r="C90" s="171" t="s">
        <v>88</v>
      </c>
      <c r="D90" s="172"/>
      <c r="E90" s="109">
        <v>2</v>
      </c>
      <c r="F90" s="110"/>
      <c r="G90" s="111"/>
      <c r="H90" s="112"/>
      <c r="I90" s="107"/>
      <c r="K90" s="107"/>
      <c r="M90" s="108" t="s">
        <v>88</v>
      </c>
      <c r="O90" s="9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13" t="str">
        <f t="shared" si="10"/>
        <v>2.NP:</v>
      </c>
      <c r="BE90" s="104"/>
      <c r="BF90" s="104"/>
      <c r="BG90" s="104"/>
      <c r="BH90" s="104"/>
      <c r="BI90" s="104"/>
      <c r="BJ90" s="104"/>
      <c r="BK90" s="104"/>
    </row>
    <row r="91" spans="1:104" x14ac:dyDescent="0.2">
      <c r="A91" s="105"/>
      <c r="B91" s="106"/>
      <c r="C91" s="171" t="s">
        <v>46</v>
      </c>
      <c r="D91" s="172"/>
      <c r="E91" s="109">
        <v>0</v>
      </c>
      <c r="F91" s="110"/>
      <c r="G91" s="111"/>
      <c r="H91" s="112"/>
      <c r="I91" s="107"/>
      <c r="K91" s="107"/>
      <c r="M91" s="108" t="s">
        <v>46</v>
      </c>
      <c r="O91" s="9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13" t="str">
        <f t="shared" si="10"/>
        <v>2,0*1,0</v>
      </c>
      <c r="BE91" s="104"/>
      <c r="BF91" s="104"/>
      <c r="BG91" s="104"/>
      <c r="BH91" s="104"/>
      <c r="BI91" s="104"/>
      <c r="BJ91" s="104"/>
      <c r="BK91" s="104"/>
    </row>
    <row r="92" spans="1:104" x14ac:dyDescent="0.2">
      <c r="A92" s="105"/>
      <c r="B92" s="106"/>
      <c r="C92" s="171" t="s">
        <v>88</v>
      </c>
      <c r="D92" s="172"/>
      <c r="E92" s="109">
        <v>2</v>
      </c>
      <c r="F92" s="110"/>
      <c r="G92" s="111"/>
      <c r="H92" s="112"/>
      <c r="I92" s="107"/>
      <c r="K92" s="107"/>
      <c r="M92" s="108" t="s">
        <v>88</v>
      </c>
      <c r="O92" s="9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13" t="str">
        <f t="shared" si="10"/>
        <v>3.NP:</v>
      </c>
      <c r="BE92" s="104"/>
      <c r="BF92" s="104"/>
      <c r="BG92" s="104"/>
      <c r="BH92" s="104"/>
      <c r="BI92" s="104"/>
      <c r="BJ92" s="104"/>
      <c r="BK92" s="104"/>
    </row>
    <row r="93" spans="1:104" x14ac:dyDescent="0.2">
      <c r="A93" s="105"/>
      <c r="B93" s="106"/>
      <c r="C93" s="171" t="s">
        <v>47</v>
      </c>
      <c r="D93" s="172"/>
      <c r="E93" s="109">
        <v>0</v>
      </c>
      <c r="F93" s="110"/>
      <c r="G93" s="111"/>
      <c r="H93" s="112"/>
      <c r="I93" s="107"/>
      <c r="K93" s="107"/>
      <c r="M93" s="108" t="s">
        <v>47</v>
      </c>
      <c r="O93" s="9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13" t="str">
        <f t="shared" si="10"/>
        <v>2,0*1,0</v>
      </c>
      <c r="BE93" s="104"/>
      <c r="BF93" s="104"/>
      <c r="BG93" s="104"/>
      <c r="BH93" s="104"/>
      <c r="BI93" s="104"/>
      <c r="BJ93" s="104"/>
      <c r="BK93" s="104"/>
    </row>
    <row r="94" spans="1:104" x14ac:dyDescent="0.2">
      <c r="A94" s="105"/>
      <c r="B94" s="106"/>
      <c r="C94" s="171" t="s">
        <v>89</v>
      </c>
      <c r="D94" s="172"/>
      <c r="E94" s="109">
        <v>2.98</v>
      </c>
      <c r="F94" s="110"/>
      <c r="G94" s="111"/>
      <c r="H94" s="112"/>
      <c r="I94" s="107"/>
      <c r="K94" s="107"/>
      <c r="M94" s="108" t="s">
        <v>89</v>
      </c>
      <c r="O94" s="9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13" t="str">
        <f t="shared" si="10"/>
        <v>4.NP:</v>
      </c>
      <c r="BE94" s="104"/>
      <c r="BF94" s="104"/>
      <c r="BG94" s="104"/>
      <c r="BH94" s="104"/>
      <c r="BI94" s="104"/>
      <c r="BJ94" s="104"/>
      <c r="BK94" s="104"/>
    </row>
    <row r="95" spans="1:104" x14ac:dyDescent="0.2">
      <c r="A95" s="114" t="s">
        <v>30</v>
      </c>
      <c r="B95" s="115" t="s">
        <v>84</v>
      </c>
      <c r="C95" s="116" t="s">
        <v>85</v>
      </c>
      <c r="D95" s="117"/>
      <c r="E95" s="118"/>
      <c r="F95" s="118"/>
      <c r="G95" s="119">
        <f>SUM(G87:G94)</f>
        <v>0</v>
      </c>
      <c r="H95" s="120"/>
      <c r="I95" s="121">
        <f>SUM(I87:I94)</f>
        <v>0</v>
      </c>
      <c r="J95" s="122"/>
      <c r="K95" s="121">
        <f>SUM(K87:K94)</f>
        <v>-0.47463999999988554</v>
      </c>
      <c r="O95" s="94"/>
      <c r="X95" s="123">
        <f>K95</f>
        <v>-0.47463999999988554</v>
      </c>
      <c r="Y95" s="123">
        <f>I95</f>
        <v>0</v>
      </c>
      <c r="Z95" s="124">
        <f>G95</f>
        <v>0</v>
      </c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25"/>
      <c r="BB95" s="125"/>
      <c r="BC95" s="125"/>
      <c r="BD95" s="125"/>
      <c r="BE95" s="125"/>
      <c r="BF95" s="125"/>
      <c r="BG95" s="104"/>
      <c r="BH95" s="104"/>
      <c r="BI95" s="104"/>
      <c r="BJ95" s="104"/>
      <c r="BK95" s="104"/>
    </row>
    <row r="96" spans="1:104" ht="14.25" customHeight="1" x14ac:dyDescent="0.2">
      <c r="A96" s="86" t="s">
        <v>27</v>
      </c>
      <c r="B96" s="87" t="s">
        <v>90</v>
      </c>
      <c r="C96" s="88" t="s">
        <v>91</v>
      </c>
      <c r="D96" s="89"/>
      <c r="E96" s="90"/>
      <c r="F96" s="90"/>
      <c r="G96" s="91"/>
      <c r="H96" s="92"/>
      <c r="I96" s="93"/>
      <c r="J96" s="92"/>
      <c r="K96" s="93"/>
      <c r="O96" s="94"/>
    </row>
    <row r="97" spans="1:104" x14ac:dyDescent="0.2">
      <c r="A97" s="95">
        <v>12</v>
      </c>
      <c r="B97" s="96" t="s">
        <v>92</v>
      </c>
      <c r="C97" s="97" t="s">
        <v>93</v>
      </c>
      <c r="D97" s="98" t="s">
        <v>94</v>
      </c>
      <c r="E97" s="99">
        <v>0.73469555000007902</v>
      </c>
      <c r="F97" s="100"/>
      <c r="G97" s="101">
        <f>E97*F97</f>
        <v>0</v>
      </c>
      <c r="H97" s="102">
        <v>0</v>
      </c>
      <c r="I97" s="103">
        <f>E97*H97</f>
        <v>0</v>
      </c>
      <c r="J97" s="102"/>
      <c r="K97" s="103">
        <f>E97*J97</f>
        <v>0</v>
      </c>
      <c r="O97" s="94"/>
      <c r="Z97" s="104"/>
      <c r="AA97" s="104">
        <v>7</v>
      </c>
      <c r="AB97" s="104">
        <v>1</v>
      </c>
      <c r="AC97" s="104">
        <v>2</v>
      </c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  <c r="CA97" s="104">
        <v>7</v>
      </c>
      <c r="CB97" s="104">
        <v>1</v>
      </c>
      <c r="CZ97" s="61">
        <v>1</v>
      </c>
    </row>
    <row r="98" spans="1:104" x14ac:dyDescent="0.2">
      <c r="A98" s="114" t="s">
        <v>30</v>
      </c>
      <c r="B98" s="115" t="s">
        <v>90</v>
      </c>
      <c r="C98" s="116" t="s">
        <v>91</v>
      </c>
      <c r="D98" s="117"/>
      <c r="E98" s="118"/>
      <c r="F98" s="118"/>
      <c r="G98" s="119">
        <f>SUM(G96:G97)</f>
        <v>0</v>
      </c>
      <c r="H98" s="120"/>
      <c r="I98" s="121">
        <f>SUM(I96:I97)</f>
        <v>0</v>
      </c>
      <c r="J98" s="122"/>
      <c r="K98" s="121">
        <f>SUM(K96:K97)</f>
        <v>0</v>
      </c>
      <c r="O98" s="94"/>
      <c r="X98" s="123">
        <f>K98</f>
        <v>0</v>
      </c>
      <c r="Y98" s="123">
        <f>I98</f>
        <v>0</v>
      </c>
      <c r="Z98" s="124">
        <f>G98</f>
        <v>0</v>
      </c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25"/>
      <c r="BB98" s="125"/>
      <c r="BC98" s="125"/>
      <c r="BD98" s="125"/>
      <c r="BE98" s="125"/>
      <c r="BF98" s="125"/>
      <c r="BG98" s="104"/>
      <c r="BH98" s="104"/>
      <c r="BI98" s="104"/>
      <c r="BJ98" s="104"/>
      <c r="BK98" s="104"/>
    </row>
    <row r="99" spans="1:104" ht="14.25" customHeight="1" x14ac:dyDescent="0.2">
      <c r="A99" s="86" t="s">
        <v>27</v>
      </c>
      <c r="B99" s="87" t="s">
        <v>95</v>
      </c>
      <c r="C99" s="88" t="s">
        <v>96</v>
      </c>
      <c r="D99" s="89"/>
      <c r="E99" s="90"/>
      <c r="F99" s="90"/>
      <c r="G99" s="91"/>
      <c r="H99" s="92"/>
      <c r="I99" s="93"/>
      <c r="J99" s="92"/>
      <c r="K99" s="93"/>
      <c r="O99" s="94"/>
    </row>
    <row r="100" spans="1:104" ht="22.5" x14ac:dyDescent="0.2">
      <c r="A100" s="95">
        <v>13</v>
      </c>
      <c r="B100" s="96" t="s">
        <v>97</v>
      </c>
      <c r="C100" s="97" t="s">
        <v>98</v>
      </c>
      <c r="D100" s="98" t="s">
        <v>29</v>
      </c>
      <c r="E100" s="99">
        <v>6.98</v>
      </c>
      <c r="F100" s="100"/>
      <c r="G100" s="101">
        <f>E100*F100</f>
        <v>0</v>
      </c>
      <c r="H100" s="102">
        <v>3.3999999999991802E-3</v>
      </c>
      <c r="I100" s="103">
        <f>E100*H100</f>
        <v>2.3731999999994279E-2</v>
      </c>
      <c r="J100" s="102">
        <v>0</v>
      </c>
      <c r="K100" s="103">
        <f>E100*J100</f>
        <v>0</v>
      </c>
      <c r="O100" s="94"/>
      <c r="Z100" s="104"/>
      <c r="AA100" s="104">
        <v>1</v>
      </c>
      <c r="AB100" s="104">
        <v>7</v>
      </c>
      <c r="AC100" s="104">
        <v>7</v>
      </c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CA100" s="104">
        <v>1</v>
      </c>
      <c r="CB100" s="104">
        <v>7</v>
      </c>
      <c r="CZ100" s="61">
        <v>2</v>
      </c>
    </row>
    <row r="101" spans="1:104" x14ac:dyDescent="0.2">
      <c r="A101" s="105"/>
      <c r="B101" s="106"/>
      <c r="C101" s="171" t="s">
        <v>44</v>
      </c>
      <c r="D101" s="172"/>
      <c r="E101" s="109">
        <v>0</v>
      </c>
      <c r="F101" s="110"/>
      <c r="G101" s="111"/>
      <c r="H101" s="112"/>
      <c r="I101" s="107"/>
      <c r="K101" s="107"/>
      <c r="M101" s="108" t="s">
        <v>44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13" t="str">
        <f t="shared" ref="BD101:BD106" si="11">C100</f>
        <v>Stěrka hydroizolační těsnicí hmotou pružná hydroizolace tl. 2mm</v>
      </c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105"/>
      <c r="B102" s="106"/>
      <c r="C102" s="171" t="s">
        <v>88</v>
      </c>
      <c r="D102" s="172"/>
      <c r="E102" s="109">
        <v>2</v>
      </c>
      <c r="F102" s="110"/>
      <c r="G102" s="111"/>
      <c r="H102" s="112"/>
      <c r="I102" s="107"/>
      <c r="K102" s="107"/>
      <c r="M102" s="108" t="s">
        <v>88</v>
      </c>
      <c r="O102" s="9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13" t="str">
        <f t="shared" si="11"/>
        <v>2.NP:</v>
      </c>
      <c r="BE102" s="104"/>
      <c r="BF102" s="104"/>
      <c r="BG102" s="104"/>
      <c r="BH102" s="104"/>
      <c r="BI102" s="104"/>
      <c r="BJ102" s="104"/>
      <c r="BK102" s="104"/>
    </row>
    <row r="103" spans="1:104" x14ac:dyDescent="0.2">
      <c r="A103" s="105"/>
      <c r="B103" s="106"/>
      <c r="C103" s="171" t="s">
        <v>46</v>
      </c>
      <c r="D103" s="172"/>
      <c r="E103" s="109">
        <v>0</v>
      </c>
      <c r="F103" s="110"/>
      <c r="G103" s="111"/>
      <c r="H103" s="112"/>
      <c r="I103" s="107"/>
      <c r="K103" s="107"/>
      <c r="M103" s="108" t="s">
        <v>46</v>
      </c>
      <c r="O103" s="9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13" t="str">
        <f t="shared" si="11"/>
        <v>2,0*1,0</v>
      </c>
      <c r="BE103" s="104"/>
      <c r="BF103" s="104"/>
      <c r="BG103" s="104"/>
      <c r="BH103" s="104"/>
      <c r="BI103" s="104"/>
      <c r="BJ103" s="104"/>
      <c r="BK103" s="104"/>
    </row>
    <row r="104" spans="1:104" x14ac:dyDescent="0.2">
      <c r="A104" s="105"/>
      <c r="B104" s="106"/>
      <c r="C104" s="171" t="s">
        <v>88</v>
      </c>
      <c r="D104" s="172"/>
      <c r="E104" s="109">
        <v>2</v>
      </c>
      <c r="F104" s="110"/>
      <c r="G104" s="111"/>
      <c r="H104" s="112"/>
      <c r="I104" s="107"/>
      <c r="K104" s="107"/>
      <c r="M104" s="108" t="s">
        <v>88</v>
      </c>
      <c r="O104" s="9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04"/>
      <c r="BB104" s="104"/>
      <c r="BC104" s="104"/>
      <c r="BD104" s="113" t="str">
        <f t="shared" si="11"/>
        <v>3.NP:</v>
      </c>
      <c r="BE104" s="104"/>
      <c r="BF104" s="104"/>
      <c r="BG104" s="104"/>
      <c r="BH104" s="104"/>
      <c r="BI104" s="104"/>
      <c r="BJ104" s="104"/>
      <c r="BK104" s="104"/>
    </row>
    <row r="105" spans="1:104" x14ac:dyDescent="0.2">
      <c r="A105" s="105"/>
      <c r="B105" s="106"/>
      <c r="C105" s="171" t="s">
        <v>47</v>
      </c>
      <c r="D105" s="172"/>
      <c r="E105" s="109">
        <v>0</v>
      </c>
      <c r="F105" s="110"/>
      <c r="G105" s="111"/>
      <c r="H105" s="112"/>
      <c r="I105" s="107"/>
      <c r="K105" s="107"/>
      <c r="M105" s="108" t="s">
        <v>47</v>
      </c>
      <c r="O105" s="94"/>
      <c r="Z105" s="104"/>
      <c r="AA105" s="104"/>
      <c r="AB105" s="104"/>
      <c r="AC105" s="104"/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4"/>
      <c r="AN105" s="104"/>
      <c r="AO105" s="104"/>
      <c r="AP105" s="104"/>
      <c r="AQ105" s="104"/>
      <c r="AR105" s="104"/>
      <c r="AS105" s="104"/>
      <c r="AT105" s="104"/>
      <c r="AU105" s="104"/>
      <c r="AV105" s="104"/>
      <c r="AW105" s="104"/>
      <c r="AX105" s="104"/>
      <c r="AY105" s="104"/>
      <c r="AZ105" s="104"/>
      <c r="BA105" s="104"/>
      <c r="BB105" s="104"/>
      <c r="BC105" s="104"/>
      <c r="BD105" s="113" t="str">
        <f t="shared" si="11"/>
        <v>2,0*1,0</v>
      </c>
      <c r="BE105" s="104"/>
      <c r="BF105" s="104"/>
      <c r="BG105" s="104"/>
      <c r="BH105" s="104"/>
      <c r="BI105" s="104"/>
      <c r="BJ105" s="104"/>
      <c r="BK105" s="104"/>
    </row>
    <row r="106" spans="1:104" x14ac:dyDescent="0.2">
      <c r="A106" s="105"/>
      <c r="B106" s="106"/>
      <c r="C106" s="171" t="s">
        <v>89</v>
      </c>
      <c r="D106" s="172"/>
      <c r="E106" s="109">
        <v>2.98</v>
      </c>
      <c r="F106" s="110"/>
      <c r="G106" s="111"/>
      <c r="H106" s="112"/>
      <c r="I106" s="107"/>
      <c r="K106" s="107"/>
      <c r="M106" s="108" t="s">
        <v>89</v>
      </c>
      <c r="O106" s="94"/>
      <c r="Z106" s="104"/>
      <c r="AA106" s="104"/>
      <c r="AB106" s="104"/>
      <c r="AC106" s="104"/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13" t="str">
        <f t="shared" si="11"/>
        <v>4.NP:</v>
      </c>
      <c r="BE106" s="104"/>
      <c r="BF106" s="104"/>
      <c r="BG106" s="104"/>
      <c r="BH106" s="104"/>
      <c r="BI106" s="104"/>
      <c r="BJ106" s="104"/>
      <c r="BK106" s="104"/>
    </row>
    <row r="107" spans="1:104" x14ac:dyDescent="0.2">
      <c r="A107" s="95">
        <v>14</v>
      </c>
      <c r="B107" s="96" t="s">
        <v>99</v>
      </c>
      <c r="C107" s="97" t="s">
        <v>100</v>
      </c>
      <c r="D107" s="98" t="s">
        <v>94</v>
      </c>
      <c r="E107" s="99">
        <v>2.3731999999994299E-2</v>
      </c>
      <c r="F107" s="100"/>
      <c r="G107" s="101">
        <f>E107*F107</f>
        <v>0</v>
      </c>
      <c r="H107" s="102">
        <v>0</v>
      </c>
      <c r="I107" s="103">
        <f>E107*H107</f>
        <v>0</v>
      </c>
      <c r="J107" s="102"/>
      <c r="K107" s="103">
        <f>E107*J107</f>
        <v>0</v>
      </c>
      <c r="O107" s="94"/>
      <c r="Z107" s="104"/>
      <c r="AA107" s="104">
        <v>7</v>
      </c>
      <c r="AB107" s="104">
        <v>1001</v>
      </c>
      <c r="AC107" s="104">
        <v>5</v>
      </c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04"/>
      <c r="BE107" s="104"/>
      <c r="BF107" s="104"/>
      <c r="BG107" s="104"/>
      <c r="BH107" s="104"/>
      <c r="BI107" s="104"/>
      <c r="BJ107" s="104"/>
      <c r="BK107" s="104"/>
      <c r="CA107" s="104">
        <v>7</v>
      </c>
      <c r="CB107" s="104">
        <v>1001</v>
      </c>
      <c r="CZ107" s="61">
        <v>2</v>
      </c>
    </row>
    <row r="108" spans="1:104" x14ac:dyDescent="0.2">
      <c r="A108" s="114" t="s">
        <v>30</v>
      </c>
      <c r="B108" s="115" t="s">
        <v>95</v>
      </c>
      <c r="C108" s="116" t="s">
        <v>96</v>
      </c>
      <c r="D108" s="117"/>
      <c r="E108" s="118"/>
      <c r="F108" s="118"/>
      <c r="G108" s="119">
        <f>SUM(G99:G107)</f>
        <v>0</v>
      </c>
      <c r="H108" s="120"/>
      <c r="I108" s="121">
        <f>SUM(I99:I107)</f>
        <v>2.3731999999994279E-2</v>
      </c>
      <c r="J108" s="122"/>
      <c r="K108" s="121">
        <f>SUM(K99:K107)</f>
        <v>0</v>
      </c>
      <c r="O108" s="94"/>
      <c r="X108" s="123">
        <f>K108</f>
        <v>0</v>
      </c>
      <c r="Y108" s="123">
        <f>I108</f>
        <v>2.3731999999994279E-2</v>
      </c>
      <c r="Z108" s="124">
        <f>G108</f>
        <v>0</v>
      </c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25"/>
      <c r="BB108" s="125"/>
      <c r="BC108" s="125"/>
      <c r="BD108" s="125"/>
      <c r="BE108" s="125"/>
      <c r="BF108" s="125"/>
      <c r="BG108" s="104"/>
      <c r="BH108" s="104"/>
      <c r="BI108" s="104"/>
      <c r="BJ108" s="104"/>
      <c r="BK108" s="104"/>
    </row>
    <row r="109" spans="1:104" ht="14.25" customHeight="1" x14ac:dyDescent="0.2">
      <c r="A109" s="86" t="s">
        <v>27</v>
      </c>
      <c r="B109" s="87" t="s">
        <v>101</v>
      </c>
      <c r="C109" s="88" t="s">
        <v>102</v>
      </c>
      <c r="D109" s="89"/>
      <c r="E109" s="90"/>
      <c r="F109" s="90"/>
      <c r="G109" s="91"/>
      <c r="H109" s="92"/>
      <c r="I109" s="93"/>
      <c r="J109" s="92"/>
      <c r="K109" s="93"/>
      <c r="O109" s="94"/>
    </row>
    <row r="110" spans="1:104" x14ac:dyDescent="0.2">
      <c r="A110" s="95">
        <v>15</v>
      </c>
      <c r="B110" s="96" t="s">
        <v>103</v>
      </c>
      <c r="C110" s="97" t="s">
        <v>104</v>
      </c>
      <c r="D110" s="98" t="s">
        <v>51</v>
      </c>
      <c r="E110" s="99">
        <v>3.49</v>
      </c>
      <c r="F110" s="100"/>
      <c r="G110" s="101">
        <f>E110*F110</f>
        <v>0</v>
      </c>
      <c r="H110" s="102">
        <v>3.9999999999984499E-5</v>
      </c>
      <c r="I110" s="103">
        <f>E110*H110</f>
        <v>1.395999999999459E-4</v>
      </c>
      <c r="J110" s="102">
        <v>0</v>
      </c>
      <c r="K110" s="103">
        <f>E110*J110</f>
        <v>0</v>
      </c>
      <c r="O110" s="94"/>
      <c r="Z110" s="104"/>
      <c r="AA110" s="104">
        <v>1</v>
      </c>
      <c r="AB110" s="104">
        <v>7</v>
      </c>
      <c r="AC110" s="104">
        <v>7</v>
      </c>
      <c r="AD110" s="104"/>
      <c r="AE110" s="104"/>
      <c r="AF110" s="104"/>
      <c r="AG110" s="104"/>
      <c r="AH110" s="104"/>
      <c r="AI110" s="104"/>
      <c r="AJ110" s="104"/>
      <c r="AK110" s="104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  <c r="AW110" s="104"/>
      <c r="AX110" s="104"/>
      <c r="AY110" s="104"/>
      <c r="AZ110" s="104"/>
      <c r="BA110" s="104"/>
      <c r="BB110" s="104"/>
      <c r="BC110" s="104"/>
      <c r="BD110" s="104"/>
      <c r="BE110" s="104"/>
      <c r="BF110" s="104"/>
      <c r="BG110" s="104"/>
      <c r="BH110" s="104"/>
      <c r="BI110" s="104"/>
      <c r="BJ110" s="104"/>
      <c r="BK110" s="104"/>
      <c r="CA110" s="104">
        <v>1</v>
      </c>
      <c r="CB110" s="104">
        <v>7</v>
      </c>
      <c r="CZ110" s="61">
        <v>2</v>
      </c>
    </row>
    <row r="111" spans="1:104" x14ac:dyDescent="0.2">
      <c r="A111" s="105"/>
      <c r="B111" s="106"/>
      <c r="C111" s="171" t="s">
        <v>44</v>
      </c>
      <c r="D111" s="172"/>
      <c r="E111" s="109">
        <v>0</v>
      </c>
      <c r="F111" s="110"/>
      <c r="G111" s="111"/>
      <c r="H111" s="112"/>
      <c r="I111" s="107"/>
      <c r="K111" s="107"/>
      <c r="M111" s="108" t="s">
        <v>44</v>
      </c>
      <c r="O111" s="94"/>
      <c r="Z111" s="104"/>
      <c r="AA111" s="104"/>
      <c r="AB111" s="104"/>
      <c r="AC111" s="104"/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N111" s="104"/>
      <c r="AO111" s="104"/>
      <c r="AP111" s="104"/>
      <c r="AQ111" s="104"/>
      <c r="AR111" s="104"/>
      <c r="AS111" s="104"/>
      <c r="AT111" s="104"/>
      <c r="AU111" s="104"/>
      <c r="AV111" s="104"/>
      <c r="AW111" s="104"/>
      <c r="AX111" s="104"/>
      <c r="AY111" s="104"/>
      <c r="AZ111" s="104"/>
      <c r="BA111" s="104"/>
      <c r="BB111" s="104"/>
      <c r="BC111" s="104"/>
      <c r="BD111" s="113" t="str">
        <f t="shared" ref="BD111:BD116" si="12">C110</f>
        <v>Spára podlaha - stěna, silikonem</v>
      </c>
      <c r="BE111" s="104"/>
      <c r="BF111" s="104"/>
      <c r="BG111" s="104"/>
      <c r="BH111" s="104"/>
      <c r="BI111" s="104"/>
      <c r="BJ111" s="104"/>
      <c r="BK111" s="104"/>
    </row>
    <row r="112" spans="1:104" x14ac:dyDescent="0.2">
      <c r="A112" s="105"/>
      <c r="B112" s="106"/>
      <c r="C112" s="171" t="s">
        <v>105</v>
      </c>
      <c r="D112" s="172"/>
      <c r="E112" s="109">
        <v>1</v>
      </c>
      <c r="F112" s="110"/>
      <c r="G112" s="111"/>
      <c r="H112" s="112"/>
      <c r="I112" s="107"/>
      <c r="K112" s="107"/>
      <c r="M112" s="108" t="s">
        <v>105</v>
      </c>
      <c r="O112" s="94"/>
      <c r="Z112" s="104"/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N112" s="104"/>
      <c r="AO112" s="104"/>
      <c r="AP112" s="104"/>
      <c r="AQ112" s="104"/>
      <c r="AR112" s="104"/>
      <c r="AS112" s="104"/>
      <c r="AT112" s="104"/>
      <c r="AU112" s="104"/>
      <c r="AV112" s="104"/>
      <c r="AW112" s="104"/>
      <c r="AX112" s="104"/>
      <c r="AY112" s="104"/>
      <c r="AZ112" s="104"/>
      <c r="BA112" s="104"/>
      <c r="BB112" s="104"/>
      <c r="BC112" s="104"/>
      <c r="BD112" s="113" t="str">
        <f t="shared" si="12"/>
        <v>2.NP:</v>
      </c>
      <c r="BE112" s="104"/>
      <c r="BF112" s="104"/>
      <c r="BG112" s="104"/>
      <c r="BH112" s="104"/>
      <c r="BI112" s="104"/>
      <c r="BJ112" s="104"/>
      <c r="BK112" s="104"/>
    </row>
    <row r="113" spans="1:104" x14ac:dyDescent="0.2">
      <c r="A113" s="105"/>
      <c r="B113" s="106"/>
      <c r="C113" s="171" t="s">
        <v>46</v>
      </c>
      <c r="D113" s="172"/>
      <c r="E113" s="109">
        <v>0</v>
      </c>
      <c r="F113" s="110"/>
      <c r="G113" s="111"/>
      <c r="H113" s="112"/>
      <c r="I113" s="107"/>
      <c r="K113" s="107"/>
      <c r="M113" s="108" t="s">
        <v>46</v>
      </c>
      <c r="O113" s="94"/>
      <c r="Z113" s="104"/>
      <c r="AA113" s="104"/>
      <c r="AB113" s="104"/>
      <c r="AC113" s="104"/>
      <c r="AD113" s="104"/>
      <c r="AE113" s="104"/>
      <c r="AF113" s="104"/>
      <c r="AG113" s="104"/>
      <c r="AH113" s="104"/>
      <c r="AI113" s="104"/>
      <c r="AJ113" s="104"/>
      <c r="AK113" s="104"/>
      <c r="AL113" s="104"/>
      <c r="AM113" s="104"/>
      <c r="AN113" s="104"/>
      <c r="AO113" s="104"/>
      <c r="AP113" s="104"/>
      <c r="AQ113" s="104"/>
      <c r="AR113" s="104"/>
      <c r="AS113" s="104"/>
      <c r="AT113" s="104"/>
      <c r="AU113" s="104"/>
      <c r="AV113" s="104"/>
      <c r="AW113" s="104"/>
      <c r="AX113" s="104"/>
      <c r="AY113" s="104"/>
      <c r="AZ113" s="104"/>
      <c r="BA113" s="104"/>
      <c r="BB113" s="104"/>
      <c r="BC113" s="104"/>
      <c r="BD113" s="113" t="str">
        <f t="shared" si="12"/>
        <v>1,0</v>
      </c>
      <c r="BE113" s="104"/>
      <c r="BF113" s="104"/>
      <c r="BG113" s="104"/>
      <c r="BH113" s="104"/>
      <c r="BI113" s="104"/>
      <c r="BJ113" s="104"/>
      <c r="BK113" s="104"/>
    </row>
    <row r="114" spans="1:104" x14ac:dyDescent="0.2">
      <c r="A114" s="105"/>
      <c r="B114" s="106"/>
      <c r="C114" s="171" t="s">
        <v>105</v>
      </c>
      <c r="D114" s="172"/>
      <c r="E114" s="109">
        <v>1</v>
      </c>
      <c r="F114" s="110"/>
      <c r="G114" s="111"/>
      <c r="H114" s="112"/>
      <c r="I114" s="107"/>
      <c r="K114" s="107"/>
      <c r="M114" s="108" t="s">
        <v>105</v>
      </c>
      <c r="O114" s="94"/>
      <c r="Z114" s="104"/>
      <c r="AA114" s="104"/>
      <c r="AB114" s="104"/>
      <c r="AC114" s="104"/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13" t="str">
        <f t="shared" si="12"/>
        <v>3.NP:</v>
      </c>
      <c r="BE114" s="104"/>
      <c r="BF114" s="104"/>
      <c r="BG114" s="104"/>
      <c r="BH114" s="104"/>
      <c r="BI114" s="104"/>
      <c r="BJ114" s="104"/>
      <c r="BK114" s="104"/>
    </row>
    <row r="115" spans="1:104" x14ac:dyDescent="0.2">
      <c r="A115" s="105"/>
      <c r="B115" s="106"/>
      <c r="C115" s="171" t="s">
        <v>47</v>
      </c>
      <c r="D115" s="172"/>
      <c r="E115" s="109">
        <v>0</v>
      </c>
      <c r="F115" s="110"/>
      <c r="G115" s="111"/>
      <c r="H115" s="112"/>
      <c r="I115" s="107"/>
      <c r="K115" s="107"/>
      <c r="M115" s="108" t="s">
        <v>47</v>
      </c>
      <c r="O115" s="94"/>
      <c r="Z115" s="104"/>
      <c r="AA115" s="104"/>
      <c r="AB115" s="104"/>
      <c r="AC115" s="104"/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13" t="str">
        <f t="shared" si="12"/>
        <v>1,0</v>
      </c>
      <c r="BE115" s="104"/>
      <c r="BF115" s="104"/>
      <c r="BG115" s="104"/>
      <c r="BH115" s="104"/>
      <c r="BI115" s="104"/>
      <c r="BJ115" s="104"/>
      <c r="BK115" s="104"/>
    </row>
    <row r="116" spans="1:104" x14ac:dyDescent="0.2">
      <c r="A116" s="105"/>
      <c r="B116" s="106"/>
      <c r="C116" s="171" t="s">
        <v>106</v>
      </c>
      <c r="D116" s="172"/>
      <c r="E116" s="109">
        <v>1.49</v>
      </c>
      <c r="F116" s="110"/>
      <c r="G116" s="111"/>
      <c r="H116" s="112"/>
      <c r="I116" s="107"/>
      <c r="K116" s="107"/>
      <c r="M116" s="108" t="s">
        <v>106</v>
      </c>
      <c r="O116" s="9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13" t="str">
        <f t="shared" si="12"/>
        <v>4.NP:</v>
      </c>
      <c r="BE116" s="104"/>
      <c r="BF116" s="104"/>
      <c r="BG116" s="104"/>
      <c r="BH116" s="104"/>
      <c r="BI116" s="104"/>
      <c r="BJ116" s="104"/>
      <c r="BK116" s="104"/>
    </row>
    <row r="117" spans="1:104" x14ac:dyDescent="0.2">
      <c r="A117" s="114" t="s">
        <v>30</v>
      </c>
      <c r="B117" s="115" t="s">
        <v>101</v>
      </c>
      <c r="C117" s="116" t="s">
        <v>102</v>
      </c>
      <c r="D117" s="117"/>
      <c r="E117" s="118"/>
      <c r="F117" s="118"/>
      <c r="G117" s="119">
        <f>SUM(G109:G116)</f>
        <v>0</v>
      </c>
      <c r="H117" s="120"/>
      <c r="I117" s="121">
        <f>SUM(I109:I116)</f>
        <v>1.395999999999459E-4</v>
      </c>
      <c r="J117" s="122"/>
      <c r="K117" s="121">
        <f>SUM(K109:K116)</f>
        <v>0</v>
      </c>
      <c r="O117" s="94"/>
      <c r="X117" s="123">
        <f>K117</f>
        <v>0</v>
      </c>
      <c r="Y117" s="123">
        <f>I117</f>
        <v>1.395999999999459E-4</v>
      </c>
      <c r="Z117" s="124">
        <f>G117</f>
        <v>0</v>
      </c>
      <c r="AA117" s="104"/>
      <c r="AB117" s="104"/>
      <c r="AC117" s="104"/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25"/>
      <c r="BB117" s="125"/>
      <c r="BC117" s="125"/>
      <c r="BD117" s="125"/>
      <c r="BE117" s="125"/>
      <c r="BF117" s="125"/>
      <c r="BG117" s="104"/>
      <c r="BH117" s="104"/>
      <c r="BI117" s="104"/>
      <c r="BJ117" s="104"/>
      <c r="BK117" s="104"/>
    </row>
    <row r="118" spans="1:104" ht="14.25" customHeight="1" x14ac:dyDescent="0.2">
      <c r="A118" s="86" t="s">
        <v>27</v>
      </c>
      <c r="B118" s="87" t="s">
        <v>107</v>
      </c>
      <c r="C118" s="88" t="s">
        <v>108</v>
      </c>
      <c r="D118" s="89"/>
      <c r="E118" s="90"/>
      <c r="F118" s="90"/>
      <c r="G118" s="91"/>
      <c r="H118" s="92"/>
      <c r="I118" s="93"/>
      <c r="J118" s="92"/>
      <c r="K118" s="93"/>
      <c r="O118" s="94"/>
    </row>
    <row r="119" spans="1:104" x14ac:dyDescent="0.2">
      <c r="A119" s="95">
        <v>16</v>
      </c>
      <c r="B119" s="96" t="s">
        <v>109</v>
      </c>
      <c r="C119" s="97" t="s">
        <v>110</v>
      </c>
      <c r="D119" s="98" t="s">
        <v>29</v>
      </c>
      <c r="E119" s="99">
        <v>6.98</v>
      </c>
      <c r="F119" s="100"/>
      <c r="G119" s="101">
        <f>E119*F119</f>
        <v>0</v>
      </c>
      <c r="H119" s="102">
        <v>4.5500000000018304E-3</v>
      </c>
      <c r="I119" s="103">
        <f>E119*H119</f>
        <v>3.1759000000012777E-2</v>
      </c>
      <c r="J119" s="102">
        <v>0</v>
      </c>
      <c r="K119" s="103">
        <f>E119*J119</f>
        <v>0</v>
      </c>
      <c r="O119" s="94"/>
      <c r="Z119" s="104"/>
      <c r="AA119" s="104">
        <v>1</v>
      </c>
      <c r="AB119" s="104">
        <v>7</v>
      </c>
      <c r="AC119" s="104">
        <v>7</v>
      </c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  <c r="AY119" s="104"/>
      <c r="AZ119" s="104"/>
      <c r="BA119" s="104"/>
      <c r="BB119" s="104"/>
      <c r="BC119" s="104"/>
      <c r="BD119" s="104"/>
      <c r="BE119" s="104"/>
      <c r="BF119" s="104"/>
      <c r="BG119" s="104"/>
      <c r="BH119" s="104"/>
      <c r="BI119" s="104"/>
      <c r="BJ119" s="104"/>
      <c r="BK119" s="104"/>
      <c r="CA119" s="104">
        <v>1</v>
      </c>
      <c r="CB119" s="104">
        <v>7</v>
      </c>
      <c r="CZ119" s="61">
        <v>2</v>
      </c>
    </row>
    <row r="120" spans="1:104" x14ac:dyDescent="0.2">
      <c r="A120" s="105"/>
      <c r="B120" s="106"/>
      <c r="C120" s="171" t="s">
        <v>44</v>
      </c>
      <c r="D120" s="172"/>
      <c r="E120" s="109">
        <v>0</v>
      </c>
      <c r="F120" s="110"/>
      <c r="G120" s="111"/>
      <c r="H120" s="112"/>
      <c r="I120" s="107"/>
      <c r="K120" s="107"/>
      <c r="M120" s="108" t="s">
        <v>44</v>
      </c>
      <c r="O120" s="94"/>
      <c r="Z120" s="104"/>
      <c r="AA120" s="104"/>
      <c r="AB120" s="104"/>
      <c r="AC120" s="104"/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04"/>
      <c r="BB120" s="104"/>
      <c r="BC120" s="104"/>
      <c r="BD120" s="113" t="str">
        <f t="shared" ref="BD120:BD125" si="13">C119</f>
        <v>Montáž obkladů stěn, porovin.,tmel, 20x20,30x15 cm</v>
      </c>
      <c r="BE120" s="104"/>
      <c r="BF120" s="104"/>
      <c r="BG120" s="104"/>
      <c r="BH120" s="104"/>
      <c r="BI120" s="104"/>
      <c r="BJ120" s="104"/>
      <c r="BK120" s="104"/>
    </row>
    <row r="121" spans="1:104" x14ac:dyDescent="0.2">
      <c r="A121" s="105"/>
      <c r="B121" s="106"/>
      <c r="C121" s="171" t="s">
        <v>88</v>
      </c>
      <c r="D121" s="172"/>
      <c r="E121" s="109">
        <v>2</v>
      </c>
      <c r="F121" s="110"/>
      <c r="G121" s="111"/>
      <c r="H121" s="112"/>
      <c r="I121" s="107"/>
      <c r="K121" s="107"/>
      <c r="M121" s="108" t="s">
        <v>88</v>
      </c>
      <c r="O121" s="9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4"/>
      <c r="AL121" s="104"/>
      <c r="AM121" s="104"/>
      <c r="AN121" s="104"/>
      <c r="AO121" s="104"/>
      <c r="AP121" s="104"/>
      <c r="AQ121" s="104"/>
      <c r="AR121" s="104"/>
      <c r="AS121" s="104"/>
      <c r="AT121" s="104"/>
      <c r="AU121" s="104"/>
      <c r="AV121" s="104"/>
      <c r="AW121" s="104"/>
      <c r="AX121" s="104"/>
      <c r="AY121" s="104"/>
      <c r="AZ121" s="104"/>
      <c r="BA121" s="104"/>
      <c r="BB121" s="104"/>
      <c r="BC121" s="104"/>
      <c r="BD121" s="113" t="str">
        <f t="shared" si="13"/>
        <v>2.NP:</v>
      </c>
      <c r="BE121" s="104"/>
      <c r="BF121" s="104"/>
      <c r="BG121" s="104"/>
      <c r="BH121" s="104"/>
      <c r="BI121" s="104"/>
      <c r="BJ121" s="104"/>
      <c r="BK121" s="104"/>
    </row>
    <row r="122" spans="1:104" x14ac:dyDescent="0.2">
      <c r="A122" s="105"/>
      <c r="B122" s="106"/>
      <c r="C122" s="171" t="s">
        <v>46</v>
      </c>
      <c r="D122" s="172"/>
      <c r="E122" s="109">
        <v>0</v>
      </c>
      <c r="F122" s="110"/>
      <c r="G122" s="111"/>
      <c r="H122" s="112"/>
      <c r="I122" s="107"/>
      <c r="K122" s="107"/>
      <c r="M122" s="108" t="s">
        <v>46</v>
      </c>
      <c r="O122" s="94"/>
      <c r="Z122" s="104"/>
      <c r="AA122" s="104"/>
      <c r="AB122" s="104"/>
      <c r="AC122" s="104"/>
      <c r="AD122" s="104"/>
      <c r="AE122" s="104"/>
      <c r="AF122" s="104"/>
      <c r="AG122" s="104"/>
      <c r="AH122" s="104"/>
      <c r="AI122" s="104"/>
      <c r="AJ122" s="104"/>
      <c r="AK122" s="104"/>
      <c r="AL122" s="104"/>
      <c r="AM122" s="104"/>
      <c r="AN122" s="104"/>
      <c r="AO122" s="104"/>
      <c r="AP122" s="104"/>
      <c r="AQ122" s="104"/>
      <c r="AR122" s="104"/>
      <c r="AS122" s="104"/>
      <c r="AT122" s="104"/>
      <c r="AU122" s="104"/>
      <c r="AV122" s="104"/>
      <c r="AW122" s="104"/>
      <c r="AX122" s="104"/>
      <c r="AY122" s="104"/>
      <c r="AZ122" s="104"/>
      <c r="BA122" s="104"/>
      <c r="BB122" s="104"/>
      <c r="BC122" s="104"/>
      <c r="BD122" s="113" t="str">
        <f t="shared" si="13"/>
        <v>2,0*1,0</v>
      </c>
      <c r="BE122" s="104"/>
      <c r="BF122" s="104"/>
      <c r="BG122" s="104"/>
      <c r="BH122" s="104"/>
      <c r="BI122" s="104"/>
      <c r="BJ122" s="104"/>
      <c r="BK122" s="104"/>
    </row>
    <row r="123" spans="1:104" x14ac:dyDescent="0.2">
      <c r="A123" s="105"/>
      <c r="B123" s="106"/>
      <c r="C123" s="171" t="s">
        <v>88</v>
      </c>
      <c r="D123" s="172"/>
      <c r="E123" s="109">
        <v>2</v>
      </c>
      <c r="F123" s="110"/>
      <c r="G123" s="111"/>
      <c r="H123" s="112"/>
      <c r="I123" s="107"/>
      <c r="K123" s="107"/>
      <c r="M123" s="108" t="s">
        <v>88</v>
      </c>
      <c r="O123" s="9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04"/>
      <c r="AJ123" s="104"/>
      <c r="AK123" s="104"/>
      <c r="AL123" s="104"/>
      <c r="AM123" s="104"/>
      <c r="AN123" s="104"/>
      <c r="AO123" s="104"/>
      <c r="AP123" s="104"/>
      <c r="AQ123" s="104"/>
      <c r="AR123" s="104"/>
      <c r="AS123" s="104"/>
      <c r="AT123" s="104"/>
      <c r="AU123" s="104"/>
      <c r="AV123" s="104"/>
      <c r="AW123" s="104"/>
      <c r="AX123" s="104"/>
      <c r="AY123" s="104"/>
      <c r="AZ123" s="104"/>
      <c r="BA123" s="104"/>
      <c r="BB123" s="104"/>
      <c r="BC123" s="104"/>
      <c r="BD123" s="113" t="str">
        <f t="shared" si="13"/>
        <v>3.NP:</v>
      </c>
      <c r="BE123" s="104"/>
      <c r="BF123" s="104"/>
      <c r="BG123" s="104"/>
      <c r="BH123" s="104"/>
      <c r="BI123" s="104"/>
      <c r="BJ123" s="104"/>
      <c r="BK123" s="104"/>
    </row>
    <row r="124" spans="1:104" x14ac:dyDescent="0.2">
      <c r="A124" s="105"/>
      <c r="B124" s="106"/>
      <c r="C124" s="171" t="s">
        <v>47</v>
      </c>
      <c r="D124" s="172"/>
      <c r="E124" s="109">
        <v>0</v>
      </c>
      <c r="F124" s="110"/>
      <c r="G124" s="111"/>
      <c r="H124" s="112"/>
      <c r="I124" s="107"/>
      <c r="K124" s="107"/>
      <c r="M124" s="108" t="s">
        <v>47</v>
      </c>
      <c r="O124" s="94"/>
      <c r="Z124" s="104"/>
      <c r="AA124" s="104"/>
      <c r="AB124" s="104"/>
      <c r="AC124" s="104"/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  <c r="AO124" s="104"/>
      <c r="AP124" s="104"/>
      <c r="AQ124" s="104"/>
      <c r="AR124" s="104"/>
      <c r="AS124" s="104"/>
      <c r="AT124" s="104"/>
      <c r="AU124" s="104"/>
      <c r="AV124" s="104"/>
      <c r="AW124" s="104"/>
      <c r="AX124" s="104"/>
      <c r="AY124" s="104"/>
      <c r="AZ124" s="104"/>
      <c r="BA124" s="104"/>
      <c r="BB124" s="104"/>
      <c r="BC124" s="104"/>
      <c r="BD124" s="113" t="str">
        <f t="shared" si="13"/>
        <v>2,0*1,0</v>
      </c>
      <c r="BE124" s="104"/>
      <c r="BF124" s="104"/>
      <c r="BG124" s="104"/>
      <c r="BH124" s="104"/>
      <c r="BI124" s="104"/>
      <c r="BJ124" s="104"/>
      <c r="BK124" s="104"/>
    </row>
    <row r="125" spans="1:104" x14ac:dyDescent="0.2">
      <c r="A125" s="105"/>
      <c r="B125" s="106"/>
      <c r="C125" s="171" t="s">
        <v>89</v>
      </c>
      <c r="D125" s="172"/>
      <c r="E125" s="109">
        <v>2.98</v>
      </c>
      <c r="F125" s="110"/>
      <c r="G125" s="111"/>
      <c r="H125" s="112"/>
      <c r="I125" s="107"/>
      <c r="K125" s="107"/>
      <c r="M125" s="108" t="s">
        <v>89</v>
      </c>
      <c r="O125" s="9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  <c r="AO125" s="104"/>
      <c r="AP125" s="104"/>
      <c r="AQ125" s="104"/>
      <c r="AR125" s="104"/>
      <c r="AS125" s="104"/>
      <c r="AT125" s="104"/>
      <c r="AU125" s="104"/>
      <c r="AV125" s="104"/>
      <c r="AW125" s="104"/>
      <c r="AX125" s="104"/>
      <c r="AY125" s="104"/>
      <c r="AZ125" s="104"/>
      <c r="BA125" s="104"/>
      <c r="BB125" s="104"/>
      <c r="BC125" s="104"/>
      <c r="BD125" s="113" t="str">
        <f t="shared" si="13"/>
        <v>4.NP:</v>
      </c>
      <c r="BE125" s="104"/>
      <c r="BF125" s="104"/>
      <c r="BG125" s="104"/>
      <c r="BH125" s="104"/>
      <c r="BI125" s="104"/>
      <c r="BJ125" s="104"/>
      <c r="BK125" s="104"/>
    </row>
    <row r="126" spans="1:104" x14ac:dyDescent="0.2">
      <c r="A126" s="95">
        <v>17</v>
      </c>
      <c r="B126" s="96" t="s">
        <v>111</v>
      </c>
      <c r="C126" s="97" t="s">
        <v>112</v>
      </c>
      <c r="D126" s="98" t="s">
        <v>29</v>
      </c>
      <c r="E126" s="99">
        <v>7.1196000000000002</v>
      </c>
      <c r="F126" s="100"/>
      <c r="G126" s="101">
        <f>E126*F126</f>
        <v>0</v>
      </c>
      <c r="H126" s="102">
        <v>1.2200000000007099E-2</v>
      </c>
      <c r="I126" s="103">
        <f>E126*H126</f>
        <v>8.6859120000050541E-2</v>
      </c>
      <c r="J126" s="102"/>
      <c r="K126" s="103">
        <f>E126*J126</f>
        <v>0</v>
      </c>
      <c r="O126" s="94"/>
      <c r="Z126" s="104"/>
      <c r="AA126" s="104">
        <v>3</v>
      </c>
      <c r="AB126" s="104">
        <v>7</v>
      </c>
      <c r="AC126" s="104">
        <v>597813600</v>
      </c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04"/>
      <c r="BE126" s="104"/>
      <c r="BF126" s="104"/>
      <c r="BG126" s="104"/>
      <c r="BH126" s="104"/>
      <c r="BI126" s="104"/>
      <c r="BJ126" s="104"/>
      <c r="BK126" s="104"/>
      <c r="CA126" s="104">
        <v>3</v>
      </c>
      <c r="CB126" s="104">
        <v>7</v>
      </c>
      <c r="CZ126" s="61">
        <v>2</v>
      </c>
    </row>
    <row r="127" spans="1:104" x14ac:dyDescent="0.2">
      <c r="A127" s="105"/>
      <c r="B127" s="106"/>
      <c r="C127" s="171" t="s">
        <v>113</v>
      </c>
      <c r="D127" s="172"/>
      <c r="E127" s="109">
        <v>7.1196000000000002</v>
      </c>
      <c r="F127" s="110"/>
      <c r="G127" s="111"/>
      <c r="H127" s="112"/>
      <c r="I127" s="107"/>
      <c r="K127" s="107"/>
      <c r="M127" s="108" t="s">
        <v>113</v>
      </c>
      <c r="O127" s="94"/>
      <c r="Z127" s="104"/>
      <c r="AA127" s="104"/>
      <c r="AB127" s="104"/>
      <c r="AC127" s="104"/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04"/>
      <c r="BB127" s="104"/>
      <c r="BC127" s="104"/>
      <c r="BD127" s="113" t="str">
        <f>C126</f>
        <v>Obkládačka 20x20 bílá mat</v>
      </c>
      <c r="BE127" s="104"/>
      <c r="BF127" s="104"/>
      <c r="BG127" s="104"/>
      <c r="BH127" s="104"/>
      <c r="BI127" s="104"/>
      <c r="BJ127" s="104"/>
      <c r="BK127" s="104"/>
    </row>
    <row r="128" spans="1:104" x14ac:dyDescent="0.2">
      <c r="A128" s="95">
        <v>18</v>
      </c>
      <c r="B128" s="96" t="s">
        <v>114</v>
      </c>
      <c r="C128" s="97" t="s">
        <v>115</v>
      </c>
      <c r="D128" s="98" t="s">
        <v>94</v>
      </c>
      <c r="E128" s="99">
        <v>0.118618120000063</v>
      </c>
      <c r="F128" s="100"/>
      <c r="G128" s="101">
        <f>E128*F128</f>
        <v>0</v>
      </c>
      <c r="H128" s="102">
        <v>0</v>
      </c>
      <c r="I128" s="103">
        <f>E128*H128</f>
        <v>0</v>
      </c>
      <c r="J128" s="102"/>
      <c r="K128" s="103">
        <f>E128*J128</f>
        <v>0</v>
      </c>
      <c r="O128" s="94"/>
      <c r="Z128" s="104"/>
      <c r="AA128" s="104">
        <v>7</v>
      </c>
      <c r="AB128" s="104">
        <v>1001</v>
      </c>
      <c r="AC128" s="104">
        <v>5</v>
      </c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4"/>
      <c r="AS128" s="104"/>
      <c r="AT128" s="104"/>
      <c r="AU128" s="104"/>
      <c r="AV128" s="104"/>
      <c r="AW128" s="104"/>
      <c r="AX128" s="104"/>
      <c r="AY128" s="104"/>
      <c r="AZ128" s="104"/>
      <c r="BA128" s="104"/>
      <c r="BB128" s="104"/>
      <c r="BC128" s="104"/>
      <c r="BD128" s="104"/>
      <c r="BE128" s="104"/>
      <c r="BF128" s="104"/>
      <c r="BG128" s="104"/>
      <c r="BH128" s="104"/>
      <c r="BI128" s="104"/>
      <c r="BJ128" s="104"/>
      <c r="BK128" s="104"/>
      <c r="CA128" s="104">
        <v>7</v>
      </c>
      <c r="CB128" s="104">
        <v>1001</v>
      </c>
      <c r="CZ128" s="61">
        <v>2</v>
      </c>
    </row>
    <row r="129" spans="1:104" x14ac:dyDescent="0.2">
      <c r="A129" s="114" t="s">
        <v>30</v>
      </c>
      <c r="B129" s="115" t="s">
        <v>107</v>
      </c>
      <c r="C129" s="116" t="s">
        <v>108</v>
      </c>
      <c r="D129" s="117"/>
      <c r="E129" s="118"/>
      <c r="F129" s="118"/>
      <c r="G129" s="119">
        <f>SUM(G118:G128)</f>
        <v>0</v>
      </c>
      <c r="H129" s="120"/>
      <c r="I129" s="121">
        <f>SUM(I118:I128)</f>
        <v>0.11861812000006332</v>
      </c>
      <c r="J129" s="122"/>
      <c r="K129" s="121">
        <f>SUM(K118:K128)</f>
        <v>0</v>
      </c>
      <c r="O129" s="94"/>
      <c r="X129" s="123">
        <f>K129</f>
        <v>0</v>
      </c>
      <c r="Y129" s="123">
        <f>I129</f>
        <v>0.11861812000006332</v>
      </c>
      <c r="Z129" s="124">
        <f>G129</f>
        <v>0</v>
      </c>
      <c r="AA129" s="104"/>
      <c r="AB129" s="104"/>
      <c r="AC129" s="104"/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/>
      <c r="AR129" s="104"/>
      <c r="AS129" s="104"/>
      <c r="AT129" s="104"/>
      <c r="AU129" s="104"/>
      <c r="AV129" s="104"/>
      <c r="AW129" s="104"/>
      <c r="AX129" s="104"/>
      <c r="AY129" s="104"/>
      <c r="AZ129" s="104"/>
      <c r="BA129" s="125"/>
      <c r="BB129" s="125"/>
      <c r="BC129" s="125"/>
      <c r="BD129" s="125"/>
      <c r="BE129" s="125"/>
      <c r="BF129" s="125"/>
      <c r="BG129" s="104"/>
      <c r="BH129" s="104"/>
      <c r="BI129" s="104"/>
      <c r="BJ129" s="104"/>
      <c r="BK129" s="104"/>
    </row>
    <row r="130" spans="1:104" ht="14.25" customHeight="1" x14ac:dyDescent="0.2">
      <c r="A130" s="86" t="s">
        <v>27</v>
      </c>
      <c r="B130" s="87" t="s">
        <v>116</v>
      </c>
      <c r="C130" s="88" t="s">
        <v>117</v>
      </c>
      <c r="D130" s="89"/>
      <c r="E130" s="90"/>
      <c r="F130" s="90"/>
      <c r="G130" s="91"/>
      <c r="H130" s="92"/>
      <c r="I130" s="93"/>
      <c r="J130" s="92"/>
      <c r="K130" s="93"/>
      <c r="O130" s="94"/>
    </row>
    <row r="131" spans="1:104" x14ac:dyDescent="0.2">
      <c r="A131" s="95">
        <v>19</v>
      </c>
      <c r="B131" s="96" t="s">
        <v>118</v>
      </c>
      <c r="C131" s="97" t="s">
        <v>119</v>
      </c>
      <c r="D131" s="98" t="s">
        <v>29</v>
      </c>
      <c r="E131" s="99">
        <v>6.99</v>
      </c>
      <c r="F131" s="100"/>
      <c r="G131" s="101">
        <f>E131*F131</f>
        <v>0</v>
      </c>
      <c r="H131" s="102">
        <v>1.2999999999996299E-4</v>
      </c>
      <c r="I131" s="103">
        <f>E131*H131</f>
        <v>9.0869999999974133E-4</v>
      </c>
      <c r="J131" s="102">
        <v>0</v>
      </c>
      <c r="K131" s="103">
        <f>E131*J131</f>
        <v>0</v>
      </c>
      <c r="O131" s="94"/>
      <c r="Z131" s="104"/>
      <c r="AA131" s="104">
        <v>1</v>
      </c>
      <c r="AB131" s="104">
        <v>7</v>
      </c>
      <c r="AC131" s="104">
        <v>7</v>
      </c>
      <c r="AD131" s="104"/>
      <c r="AE131" s="104"/>
      <c r="AF131" s="104"/>
      <c r="AG131" s="104"/>
      <c r="AH131" s="104"/>
      <c r="AI131" s="104"/>
      <c r="AJ131" s="104"/>
      <c r="AK131" s="104"/>
      <c r="AL131" s="104"/>
      <c r="AM131" s="104"/>
      <c r="AN131" s="104"/>
      <c r="AO131" s="104"/>
      <c r="AP131" s="104"/>
      <c r="AQ131" s="104"/>
      <c r="AR131" s="104"/>
      <c r="AS131" s="104"/>
      <c r="AT131" s="104"/>
      <c r="AU131" s="104"/>
      <c r="AV131" s="104"/>
      <c r="AW131" s="104"/>
      <c r="AX131" s="104"/>
      <c r="AY131" s="104"/>
      <c r="AZ131" s="104"/>
      <c r="BA131" s="104"/>
      <c r="BB131" s="104"/>
      <c r="BC131" s="104"/>
      <c r="BD131" s="104"/>
      <c r="BE131" s="104"/>
      <c r="BF131" s="104"/>
      <c r="BG131" s="104"/>
      <c r="BH131" s="104"/>
      <c r="BI131" s="104"/>
      <c r="BJ131" s="104"/>
      <c r="BK131" s="104"/>
      <c r="CA131" s="104">
        <v>1</v>
      </c>
      <c r="CB131" s="104">
        <v>7</v>
      </c>
      <c r="CZ131" s="61">
        <v>2</v>
      </c>
    </row>
    <row r="132" spans="1:104" x14ac:dyDescent="0.2">
      <c r="A132" s="105"/>
      <c r="B132" s="106"/>
      <c r="C132" s="171" t="s">
        <v>44</v>
      </c>
      <c r="D132" s="172"/>
      <c r="E132" s="109">
        <v>0</v>
      </c>
      <c r="F132" s="110"/>
      <c r="G132" s="111"/>
      <c r="H132" s="112"/>
      <c r="I132" s="107"/>
      <c r="K132" s="107"/>
      <c r="M132" s="108" t="s">
        <v>44</v>
      </c>
      <c r="O132" s="94"/>
      <c r="Z132" s="104"/>
      <c r="AA132" s="104"/>
      <c r="AB132" s="104"/>
      <c r="AC132" s="104"/>
      <c r="AD132" s="104"/>
      <c r="AE132" s="104"/>
      <c r="AF132" s="104"/>
      <c r="AG132" s="104"/>
      <c r="AH132" s="104"/>
      <c r="AI132" s="104"/>
      <c r="AJ132" s="104"/>
      <c r="AK132" s="104"/>
      <c r="AL132" s="104"/>
      <c r="AM132" s="104"/>
      <c r="AN132" s="104"/>
      <c r="AO132" s="104"/>
      <c r="AP132" s="104"/>
      <c r="AQ132" s="104"/>
      <c r="AR132" s="104"/>
      <c r="AS132" s="104"/>
      <c r="AT132" s="104"/>
      <c r="AU132" s="104"/>
      <c r="AV132" s="104"/>
      <c r="AW132" s="104"/>
      <c r="AX132" s="104"/>
      <c r="AY132" s="104"/>
      <c r="AZ132" s="104"/>
      <c r="BA132" s="104"/>
      <c r="BB132" s="104"/>
      <c r="BC132" s="104"/>
      <c r="BD132" s="113" t="str">
        <f t="shared" ref="BD132:BD140" si="14">C131</f>
        <v>Penetrace podkladu protiplísňová 1x</v>
      </c>
      <c r="BE132" s="104"/>
      <c r="BF132" s="104"/>
      <c r="BG132" s="104"/>
      <c r="BH132" s="104"/>
      <c r="BI132" s="104"/>
      <c r="BJ132" s="104"/>
      <c r="BK132" s="104"/>
    </row>
    <row r="133" spans="1:104" x14ac:dyDescent="0.2">
      <c r="A133" s="105"/>
      <c r="B133" s="106"/>
      <c r="C133" s="171" t="s">
        <v>61</v>
      </c>
      <c r="D133" s="172"/>
      <c r="E133" s="109">
        <v>0.5</v>
      </c>
      <c r="F133" s="110"/>
      <c r="G133" s="111"/>
      <c r="H133" s="112"/>
      <c r="I133" s="107"/>
      <c r="K133" s="107"/>
      <c r="M133" s="108" t="s">
        <v>61</v>
      </c>
      <c r="O133" s="9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104"/>
      <c r="AS133" s="104"/>
      <c r="AT133" s="104"/>
      <c r="AU133" s="104"/>
      <c r="AV133" s="104"/>
      <c r="AW133" s="104"/>
      <c r="AX133" s="104"/>
      <c r="AY133" s="104"/>
      <c r="AZ133" s="104"/>
      <c r="BA133" s="104"/>
      <c r="BB133" s="104"/>
      <c r="BC133" s="104"/>
      <c r="BD133" s="113" t="str">
        <f t="shared" si="14"/>
        <v>2.NP:</v>
      </c>
      <c r="BE133" s="104"/>
      <c r="BF133" s="104"/>
      <c r="BG133" s="104"/>
      <c r="BH133" s="104"/>
      <c r="BI133" s="104"/>
      <c r="BJ133" s="104"/>
      <c r="BK133" s="104"/>
    </row>
    <row r="134" spans="1:104" x14ac:dyDescent="0.2">
      <c r="A134" s="105"/>
      <c r="B134" s="106"/>
      <c r="C134" s="171" t="s">
        <v>120</v>
      </c>
      <c r="D134" s="172"/>
      <c r="E134" s="109">
        <v>1</v>
      </c>
      <c r="F134" s="110"/>
      <c r="G134" s="111"/>
      <c r="H134" s="112"/>
      <c r="I134" s="107"/>
      <c r="K134" s="107"/>
      <c r="M134" s="108" t="s">
        <v>120</v>
      </c>
      <c r="O134" s="9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104"/>
      <c r="AS134" s="104"/>
      <c r="AT134" s="104"/>
      <c r="AU134" s="104"/>
      <c r="AV134" s="104"/>
      <c r="AW134" s="104"/>
      <c r="AX134" s="104"/>
      <c r="AY134" s="104"/>
      <c r="AZ134" s="104"/>
      <c r="BA134" s="104"/>
      <c r="BB134" s="104"/>
      <c r="BC134" s="104"/>
      <c r="BD134" s="113" t="str">
        <f t="shared" si="14"/>
        <v>(2,5-2,0)*1,0</v>
      </c>
      <c r="BE134" s="104"/>
      <c r="BF134" s="104"/>
      <c r="BG134" s="104"/>
      <c r="BH134" s="104"/>
      <c r="BI134" s="104"/>
      <c r="BJ134" s="104"/>
      <c r="BK134" s="104"/>
    </row>
    <row r="135" spans="1:104" x14ac:dyDescent="0.2">
      <c r="A135" s="105"/>
      <c r="B135" s="106"/>
      <c r="C135" s="171" t="s">
        <v>46</v>
      </c>
      <c r="D135" s="172"/>
      <c r="E135" s="109">
        <v>0</v>
      </c>
      <c r="F135" s="110"/>
      <c r="G135" s="111"/>
      <c r="H135" s="112"/>
      <c r="I135" s="107"/>
      <c r="K135" s="107"/>
      <c r="M135" s="108" t="s">
        <v>46</v>
      </c>
      <c r="O135" s="94"/>
      <c r="Z135" s="104"/>
      <c r="AA135" s="104"/>
      <c r="AB135" s="104"/>
      <c r="AC135" s="104"/>
      <c r="AD135" s="104"/>
      <c r="AE135" s="104"/>
      <c r="AF135" s="104"/>
      <c r="AG135" s="104"/>
      <c r="AH135" s="104"/>
      <c r="AI135" s="104"/>
      <c r="AJ135" s="104"/>
      <c r="AK135" s="104"/>
      <c r="AL135" s="104"/>
      <c r="AM135" s="104"/>
      <c r="AN135" s="104"/>
      <c r="AO135" s="104"/>
      <c r="AP135" s="104"/>
      <c r="AQ135" s="104"/>
      <c r="AR135" s="104"/>
      <c r="AS135" s="104"/>
      <c r="AT135" s="104"/>
      <c r="AU135" s="104"/>
      <c r="AV135" s="104"/>
      <c r="AW135" s="104"/>
      <c r="AX135" s="104"/>
      <c r="AY135" s="104"/>
      <c r="AZ135" s="104"/>
      <c r="BA135" s="104"/>
      <c r="BB135" s="104"/>
      <c r="BC135" s="104"/>
      <c r="BD135" s="113" t="str">
        <f t="shared" si="14"/>
        <v>0,5*(2*0,5+1,0)</v>
      </c>
      <c r="BE135" s="104"/>
      <c r="BF135" s="104"/>
      <c r="BG135" s="104"/>
      <c r="BH135" s="104"/>
      <c r="BI135" s="104"/>
      <c r="BJ135" s="104"/>
      <c r="BK135" s="104"/>
    </row>
    <row r="136" spans="1:104" x14ac:dyDescent="0.2">
      <c r="A136" s="105"/>
      <c r="B136" s="106"/>
      <c r="C136" s="171" t="s">
        <v>61</v>
      </c>
      <c r="D136" s="172"/>
      <c r="E136" s="109">
        <v>0.5</v>
      </c>
      <c r="F136" s="110"/>
      <c r="G136" s="111"/>
      <c r="H136" s="112"/>
      <c r="I136" s="107"/>
      <c r="K136" s="107"/>
      <c r="M136" s="108" t="s">
        <v>61</v>
      </c>
      <c r="O136" s="94"/>
      <c r="Z136" s="104"/>
      <c r="AA136" s="104"/>
      <c r="AB136" s="104"/>
      <c r="AC136" s="104"/>
      <c r="AD136" s="104"/>
      <c r="AE136" s="104"/>
      <c r="AF136" s="104"/>
      <c r="AG136" s="104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/>
      <c r="AR136" s="104"/>
      <c r="AS136" s="104"/>
      <c r="AT136" s="104"/>
      <c r="AU136" s="104"/>
      <c r="AV136" s="104"/>
      <c r="AW136" s="104"/>
      <c r="AX136" s="104"/>
      <c r="AY136" s="104"/>
      <c r="AZ136" s="104"/>
      <c r="BA136" s="104"/>
      <c r="BB136" s="104"/>
      <c r="BC136" s="104"/>
      <c r="BD136" s="113" t="str">
        <f t="shared" si="14"/>
        <v>3.NP:</v>
      </c>
      <c r="BE136" s="104"/>
      <c r="BF136" s="104"/>
      <c r="BG136" s="104"/>
      <c r="BH136" s="104"/>
      <c r="BI136" s="104"/>
      <c r="BJ136" s="104"/>
      <c r="BK136" s="104"/>
    </row>
    <row r="137" spans="1:104" x14ac:dyDescent="0.2">
      <c r="A137" s="105"/>
      <c r="B137" s="106"/>
      <c r="C137" s="171" t="s">
        <v>120</v>
      </c>
      <c r="D137" s="172"/>
      <c r="E137" s="109">
        <v>1</v>
      </c>
      <c r="F137" s="110"/>
      <c r="G137" s="111"/>
      <c r="H137" s="112"/>
      <c r="I137" s="107"/>
      <c r="K137" s="107"/>
      <c r="M137" s="108" t="s">
        <v>120</v>
      </c>
      <c r="O137" s="94"/>
      <c r="Z137" s="104"/>
      <c r="AA137" s="104"/>
      <c r="AB137" s="104"/>
      <c r="AC137" s="104"/>
      <c r="AD137" s="104"/>
      <c r="AE137" s="104"/>
      <c r="AF137" s="104"/>
      <c r="AG137" s="104"/>
      <c r="AH137" s="104"/>
      <c r="AI137" s="104"/>
      <c r="AJ137" s="104"/>
      <c r="AK137" s="104"/>
      <c r="AL137" s="104"/>
      <c r="AM137" s="104"/>
      <c r="AN137" s="104"/>
      <c r="AO137" s="104"/>
      <c r="AP137" s="104"/>
      <c r="AQ137" s="104"/>
      <c r="AR137" s="104"/>
      <c r="AS137" s="104"/>
      <c r="AT137" s="104"/>
      <c r="AU137" s="104"/>
      <c r="AV137" s="104"/>
      <c r="AW137" s="104"/>
      <c r="AX137" s="104"/>
      <c r="AY137" s="104"/>
      <c r="AZ137" s="104"/>
      <c r="BA137" s="104"/>
      <c r="BB137" s="104"/>
      <c r="BC137" s="104"/>
      <c r="BD137" s="113" t="str">
        <f t="shared" si="14"/>
        <v>(2,5-2,0)*1,0</v>
      </c>
      <c r="BE137" s="104"/>
      <c r="BF137" s="104"/>
      <c r="BG137" s="104"/>
      <c r="BH137" s="104"/>
      <c r="BI137" s="104"/>
      <c r="BJ137" s="104"/>
      <c r="BK137" s="104"/>
    </row>
    <row r="138" spans="1:104" x14ac:dyDescent="0.2">
      <c r="A138" s="105"/>
      <c r="B138" s="106"/>
      <c r="C138" s="171" t="s">
        <v>47</v>
      </c>
      <c r="D138" s="172"/>
      <c r="E138" s="109">
        <v>0</v>
      </c>
      <c r="F138" s="110"/>
      <c r="G138" s="111"/>
      <c r="H138" s="112"/>
      <c r="I138" s="107"/>
      <c r="K138" s="107"/>
      <c r="M138" s="108" t="s">
        <v>47</v>
      </c>
      <c r="O138" s="94"/>
      <c r="Z138" s="104"/>
      <c r="AA138" s="104"/>
      <c r="AB138" s="104"/>
      <c r="AC138" s="104"/>
      <c r="AD138" s="104"/>
      <c r="AE138" s="104"/>
      <c r="AF138" s="104"/>
      <c r="AG138" s="104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4"/>
      <c r="AS138" s="104"/>
      <c r="AT138" s="104"/>
      <c r="AU138" s="104"/>
      <c r="AV138" s="104"/>
      <c r="AW138" s="104"/>
      <c r="AX138" s="104"/>
      <c r="AY138" s="104"/>
      <c r="AZ138" s="104"/>
      <c r="BA138" s="104"/>
      <c r="BB138" s="104"/>
      <c r="BC138" s="104"/>
      <c r="BD138" s="113" t="str">
        <f t="shared" si="14"/>
        <v>0,5*(2*0,5+1,0)</v>
      </c>
      <c r="BE138" s="104"/>
      <c r="BF138" s="104"/>
      <c r="BG138" s="104"/>
      <c r="BH138" s="104"/>
      <c r="BI138" s="104"/>
      <c r="BJ138" s="104"/>
      <c r="BK138" s="104"/>
    </row>
    <row r="139" spans="1:104" x14ac:dyDescent="0.2">
      <c r="A139" s="105"/>
      <c r="B139" s="106"/>
      <c r="C139" s="171" t="s">
        <v>62</v>
      </c>
      <c r="D139" s="172"/>
      <c r="E139" s="109">
        <v>0.745</v>
      </c>
      <c r="F139" s="110"/>
      <c r="G139" s="111"/>
      <c r="H139" s="112"/>
      <c r="I139" s="107"/>
      <c r="K139" s="107"/>
      <c r="M139" s="108" t="s">
        <v>62</v>
      </c>
      <c r="O139" s="9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  <c r="AX139" s="104"/>
      <c r="AY139" s="104"/>
      <c r="AZ139" s="104"/>
      <c r="BA139" s="104"/>
      <c r="BB139" s="104"/>
      <c r="BC139" s="104"/>
      <c r="BD139" s="113" t="str">
        <f t="shared" si="14"/>
        <v>4.NP:</v>
      </c>
      <c r="BE139" s="104"/>
      <c r="BF139" s="104"/>
      <c r="BG139" s="104"/>
      <c r="BH139" s="104"/>
      <c r="BI139" s="104"/>
      <c r="BJ139" s="104"/>
      <c r="BK139" s="104"/>
    </row>
    <row r="140" spans="1:104" x14ac:dyDescent="0.2">
      <c r="A140" s="105"/>
      <c r="B140" s="106"/>
      <c r="C140" s="171" t="s">
        <v>121</v>
      </c>
      <c r="D140" s="172"/>
      <c r="E140" s="109">
        <v>3.2450000000000001</v>
      </c>
      <c r="F140" s="110"/>
      <c r="G140" s="111"/>
      <c r="H140" s="112"/>
      <c r="I140" s="107"/>
      <c r="K140" s="107"/>
      <c r="M140" s="108" t="s">
        <v>121</v>
      </c>
      <c r="O140" s="9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13" t="str">
        <f t="shared" si="14"/>
        <v>(2,5-2,0)*1,49</v>
      </c>
      <c r="BE140" s="104"/>
      <c r="BF140" s="104"/>
      <c r="BG140" s="104"/>
      <c r="BH140" s="104"/>
      <c r="BI140" s="104"/>
      <c r="BJ140" s="104"/>
      <c r="BK140" s="104"/>
    </row>
    <row r="141" spans="1:104" x14ac:dyDescent="0.2">
      <c r="A141" s="95">
        <v>20</v>
      </c>
      <c r="B141" s="96" t="s">
        <v>122</v>
      </c>
      <c r="C141" s="97" t="s">
        <v>123</v>
      </c>
      <c r="D141" s="98" t="s">
        <v>29</v>
      </c>
      <c r="E141" s="99">
        <v>6.99</v>
      </c>
      <c r="F141" s="100"/>
      <c r="G141" s="101">
        <f>E141*F141</f>
        <v>0</v>
      </c>
      <c r="H141" s="102">
        <v>1.5000000000009499E-4</v>
      </c>
      <c r="I141" s="103">
        <f>E141*H141</f>
        <v>1.0485000000006639E-3</v>
      </c>
      <c r="J141" s="102">
        <v>0</v>
      </c>
      <c r="K141" s="103">
        <f>E141*J141</f>
        <v>0</v>
      </c>
      <c r="O141" s="94"/>
      <c r="Z141" s="104"/>
      <c r="AA141" s="104">
        <v>1</v>
      </c>
      <c r="AB141" s="104">
        <v>7</v>
      </c>
      <c r="AC141" s="104">
        <v>7</v>
      </c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/>
      <c r="AR141" s="104"/>
      <c r="AS141" s="104"/>
      <c r="AT141" s="104"/>
      <c r="AU141" s="104"/>
      <c r="AV141" s="104"/>
      <c r="AW141" s="104"/>
      <c r="AX141" s="104"/>
      <c r="AY141" s="104"/>
      <c r="AZ141" s="104"/>
      <c r="BA141" s="104"/>
      <c r="BB141" s="104"/>
      <c r="BC141" s="104"/>
      <c r="BD141" s="104"/>
      <c r="BE141" s="104"/>
      <c r="BF141" s="104"/>
      <c r="BG141" s="104"/>
      <c r="BH141" s="104"/>
      <c r="BI141" s="104"/>
      <c r="BJ141" s="104"/>
      <c r="BK141" s="104"/>
      <c r="CA141" s="104">
        <v>1</v>
      </c>
      <c r="CB141" s="104">
        <v>7</v>
      </c>
      <c r="CZ141" s="61">
        <v>2</v>
      </c>
    </row>
    <row r="142" spans="1:104" x14ac:dyDescent="0.2">
      <c r="A142" s="114" t="s">
        <v>30</v>
      </c>
      <c r="B142" s="115" t="s">
        <v>116</v>
      </c>
      <c r="C142" s="116" t="s">
        <v>117</v>
      </c>
      <c r="D142" s="117"/>
      <c r="E142" s="118"/>
      <c r="F142" s="118"/>
      <c r="G142" s="119">
        <f>SUM(G130:G141)</f>
        <v>0</v>
      </c>
      <c r="H142" s="120"/>
      <c r="I142" s="121">
        <f>SUM(I130:I141)</f>
        <v>1.9572000000004051E-3</v>
      </c>
      <c r="J142" s="122"/>
      <c r="K142" s="121">
        <f>SUM(K130:K141)</f>
        <v>0</v>
      </c>
      <c r="O142" s="94"/>
      <c r="X142" s="123">
        <f>K142</f>
        <v>0</v>
      </c>
      <c r="Y142" s="123">
        <f>I142</f>
        <v>1.9572000000004051E-3</v>
      </c>
      <c r="Z142" s="124">
        <f>G142</f>
        <v>0</v>
      </c>
      <c r="AA142" s="104"/>
      <c r="AB142" s="104"/>
      <c r="AC142" s="104"/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25"/>
      <c r="BB142" s="125"/>
      <c r="BC142" s="125"/>
      <c r="BD142" s="125"/>
      <c r="BE142" s="125"/>
      <c r="BF142" s="125"/>
      <c r="BG142" s="104"/>
      <c r="BH142" s="104"/>
      <c r="BI142" s="104"/>
      <c r="BJ142" s="104"/>
      <c r="BK142" s="104"/>
    </row>
    <row r="143" spans="1:104" ht="14.25" customHeight="1" x14ac:dyDescent="0.2">
      <c r="A143" s="86" t="s">
        <v>27</v>
      </c>
      <c r="B143" s="87" t="s">
        <v>124</v>
      </c>
      <c r="C143" s="88" t="s">
        <v>125</v>
      </c>
      <c r="D143" s="89"/>
      <c r="E143" s="90"/>
      <c r="F143" s="90"/>
      <c r="G143" s="91"/>
      <c r="H143" s="92"/>
      <c r="I143" s="93"/>
      <c r="J143" s="92"/>
      <c r="K143" s="93"/>
      <c r="O143" s="94"/>
    </row>
    <row r="144" spans="1:104" x14ac:dyDescent="0.2">
      <c r="A144" s="95">
        <v>21</v>
      </c>
      <c r="B144" s="96" t="s">
        <v>126</v>
      </c>
      <c r="C144" s="97" t="s">
        <v>127</v>
      </c>
      <c r="D144" s="98" t="s">
        <v>94</v>
      </c>
      <c r="E144" s="99">
        <v>1.61761500000063</v>
      </c>
      <c r="F144" s="100"/>
      <c r="G144" s="101">
        <f t="shared" ref="G144:G151" si="15">E144*F144</f>
        <v>0</v>
      </c>
      <c r="H144" s="102">
        <v>0</v>
      </c>
      <c r="I144" s="103">
        <f t="shared" ref="I144:I151" si="16">E144*H144</f>
        <v>0</v>
      </c>
      <c r="J144" s="102"/>
      <c r="K144" s="103">
        <f t="shared" ref="K144:K151" si="17">E144*J144</f>
        <v>0</v>
      </c>
      <c r="O144" s="94"/>
      <c r="Z144" s="104"/>
      <c r="AA144" s="104">
        <v>8</v>
      </c>
      <c r="AB144" s="104">
        <v>0</v>
      </c>
      <c r="AC144" s="104">
        <v>3</v>
      </c>
      <c r="AD144" s="104"/>
      <c r="AE144" s="104"/>
      <c r="AF144" s="104"/>
      <c r="AG144" s="104"/>
      <c r="AH144" s="104"/>
      <c r="AI144" s="104"/>
      <c r="AJ144" s="104"/>
      <c r="AK144" s="104"/>
      <c r="AL144" s="104"/>
      <c r="AM144" s="104"/>
      <c r="AN144" s="104"/>
      <c r="AO144" s="104"/>
      <c r="AP144" s="104"/>
      <c r="AQ144" s="104"/>
      <c r="AR144" s="104"/>
      <c r="AS144" s="104"/>
      <c r="AT144" s="104"/>
      <c r="AU144" s="104"/>
      <c r="AV144" s="104"/>
      <c r="AW144" s="104"/>
      <c r="AX144" s="104"/>
      <c r="AY144" s="104"/>
      <c r="AZ144" s="104"/>
      <c r="BA144" s="104"/>
      <c r="BB144" s="104"/>
      <c r="BC144" s="104"/>
      <c r="BD144" s="104"/>
      <c r="BE144" s="104"/>
      <c r="BF144" s="104"/>
      <c r="BG144" s="104"/>
      <c r="BH144" s="104"/>
      <c r="BI144" s="104"/>
      <c r="BJ144" s="104"/>
      <c r="BK144" s="104"/>
      <c r="CA144" s="104">
        <v>8</v>
      </c>
      <c r="CB144" s="104">
        <v>0</v>
      </c>
      <c r="CZ144" s="61">
        <v>1</v>
      </c>
    </row>
    <row r="145" spans="1:104" x14ac:dyDescent="0.2">
      <c r="A145" s="95">
        <v>22</v>
      </c>
      <c r="B145" s="96" t="s">
        <v>128</v>
      </c>
      <c r="C145" s="97" t="s">
        <v>129</v>
      </c>
      <c r="D145" s="98" t="s">
        <v>94</v>
      </c>
      <c r="E145" s="99">
        <v>0.80880750000031598</v>
      </c>
      <c r="F145" s="100"/>
      <c r="G145" s="101">
        <f t="shared" si="15"/>
        <v>0</v>
      </c>
      <c r="H145" s="102">
        <v>0</v>
      </c>
      <c r="I145" s="103">
        <f t="shared" si="16"/>
        <v>0</v>
      </c>
      <c r="J145" s="102"/>
      <c r="K145" s="103">
        <f t="shared" si="17"/>
        <v>0</v>
      </c>
      <c r="O145" s="94"/>
      <c r="Z145" s="104"/>
      <c r="AA145" s="104">
        <v>8</v>
      </c>
      <c r="AB145" s="104">
        <v>0</v>
      </c>
      <c r="AC145" s="104">
        <v>3</v>
      </c>
      <c r="AD145" s="104"/>
      <c r="AE145" s="104"/>
      <c r="AF145" s="104"/>
      <c r="AG145" s="104"/>
      <c r="AH145" s="104"/>
      <c r="AI145" s="104"/>
      <c r="AJ145" s="104"/>
      <c r="AK145" s="104"/>
      <c r="AL145" s="104"/>
      <c r="AM145" s="104"/>
      <c r="AN145" s="104"/>
      <c r="AO145" s="104"/>
      <c r="AP145" s="104"/>
      <c r="AQ145" s="104"/>
      <c r="AR145" s="104"/>
      <c r="AS145" s="104"/>
      <c r="AT145" s="104"/>
      <c r="AU145" s="104"/>
      <c r="AV145" s="104"/>
      <c r="AW145" s="104"/>
      <c r="AX145" s="104"/>
      <c r="AY145" s="104"/>
      <c r="AZ145" s="104"/>
      <c r="BA145" s="104"/>
      <c r="BB145" s="104"/>
      <c r="BC145" s="104"/>
      <c r="BD145" s="104"/>
      <c r="BE145" s="104"/>
      <c r="BF145" s="104"/>
      <c r="BG145" s="104"/>
      <c r="BH145" s="104"/>
      <c r="BI145" s="104"/>
      <c r="BJ145" s="104"/>
      <c r="BK145" s="104"/>
      <c r="CA145" s="104">
        <v>8</v>
      </c>
      <c r="CB145" s="104">
        <v>0</v>
      </c>
      <c r="CZ145" s="61">
        <v>1</v>
      </c>
    </row>
    <row r="146" spans="1:104" x14ac:dyDescent="0.2">
      <c r="A146" s="95">
        <v>23</v>
      </c>
      <c r="B146" s="96" t="s">
        <v>130</v>
      </c>
      <c r="C146" s="97" t="s">
        <v>131</v>
      </c>
      <c r="D146" s="98" t="s">
        <v>94</v>
      </c>
      <c r="E146" s="99">
        <v>1.61761500000063</v>
      </c>
      <c r="F146" s="100"/>
      <c r="G146" s="101">
        <f t="shared" si="15"/>
        <v>0</v>
      </c>
      <c r="H146" s="102">
        <v>0</v>
      </c>
      <c r="I146" s="103">
        <f t="shared" si="16"/>
        <v>0</v>
      </c>
      <c r="J146" s="102"/>
      <c r="K146" s="103">
        <f t="shared" si="17"/>
        <v>0</v>
      </c>
      <c r="O146" s="94"/>
      <c r="Z146" s="104"/>
      <c r="AA146" s="104">
        <v>8</v>
      </c>
      <c r="AB146" s="104">
        <v>0</v>
      </c>
      <c r="AC146" s="104">
        <v>3</v>
      </c>
      <c r="AD146" s="104"/>
      <c r="AE146" s="104"/>
      <c r="AF146" s="104"/>
      <c r="AG146" s="104"/>
      <c r="AH146" s="104"/>
      <c r="AI146" s="104"/>
      <c r="AJ146" s="104"/>
      <c r="AK146" s="104"/>
      <c r="AL146" s="104"/>
      <c r="AM146" s="104"/>
      <c r="AN146" s="104"/>
      <c r="AO146" s="104"/>
      <c r="AP146" s="104"/>
      <c r="AQ146" s="104"/>
      <c r="AR146" s="104"/>
      <c r="AS146" s="104"/>
      <c r="AT146" s="104"/>
      <c r="AU146" s="104"/>
      <c r="AV146" s="104"/>
      <c r="AW146" s="104"/>
      <c r="AX146" s="104"/>
      <c r="AY146" s="104"/>
      <c r="AZ146" s="104"/>
      <c r="BA146" s="104"/>
      <c r="BB146" s="104"/>
      <c r="BC146" s="104"/>
      <c r="BD146" s="104"/>
      <c r="BE146" s="104"/>
      <c r="BF146" s="104"/>
      <c r="BG146" s="104"/>
      <c r="BH146" s="104"/>
      <c r="BI146" s="104"/>
      <c r="BJ146" s="104"/>
      <c r="BK146" s="104"/>
      <c r="CA146" s="104">
        <v>8</v>
      </c>
      <c r="CB146" s="104">
        <v>0</v>
      </c>
      <c r="CZ146" s="61">
        <v>1</v>
      </c>
    </row>
    <row r="147" spans="1:104" x14ac:dyDescent="0.2">
      <c r="A147" s="95">
        <v>24</v>
      </c>
      <c r="B147" s="96" t="s">
        <v>132</v>
      </c>
      <c r="C147" s="97" t="s">
        <v>133</v>
      </c>
      <c r="D147" s="98" t="s">
        <v>94</v>
      </c>
      <c r="E147" s="99">
        <v>1.61761500000063</v>
      </c>
      <c r="F147" s="100"/>
      <c r="G147" s="101">
        <f t="shared" si="15"/>
        <v>0</v>
      </c>
      <c r="H147" s="102">
        <v>0</v>
      </c>
      <c r="I147" s="103">
        <f t="shared" si="16"/>
        <v>0</v>
      </c>
      <c r="J147" s="102"/>
      <c r="K147" s="103">
        <f t="shared" si="17"/>
        <v>0</v>
      </c>
      <c r="O147" s="94"/>
      <c r="Z147" s="104"/>
      <c r="AA147" s="104">
        <v>8</v>
      </c>
      <c r="AB147" s="104">
        <v>0</v>
      </c>
      <c r="AC147" s="104">
        <v>3</v>
      </c>
      <c r="AD147" s="104"/>
      <c r="AE147" s="104"/>
      <c r="AF147" s="104"/>
      <c r="AG147" s="104"/>
      <c r="AH147" s="104"/>
      <c r="AI147" s="104"/>
      <c r="AJ147" s="104"/>
      <c r="AK147" s="104"/>
      <c r="AL147" s="104"/>
      <c r="AM147" s="104"/>
      <c r="AN147" s="104"/>
      <c r="AO147" s="104"/>
      <c r="AP147" s="104"/>
      <c r="AQ147" s="104"/>
      <c r="AR147" s="104"/>
      <c r="AS147" s="104"/>
      <c r="AT147" s="104"/>
      <c r="AU147" s="104"/>
      <c r="AV147" s="104"/>
      <c r="AW147" s="104"/>
      <c r="AX147" s="104"/>
      <c r="AY147" s="104"/>
      <c r="AZ147" s="104"/>
      <c r="BA147" s="104"/>
      <c r="BB147" s="104"/>
      <c r="BC147" s="104"/>
      <c r="BD147" s="104"/>
      <c r="BE147" s="104"/>
      <c r="BF147" s="104"/>
      <c r="BG147" s="104"/>
      <c r="BH147" s="104"/>
      <c r="BI147" s="104"/>
      <c r="BJ147" s="104"/>
      <c r="BK147" s="104"/>
      <c r="CA147" s="104">
        <v>8</v>
      </c>
      <c r="CB147" s="104">
        <v>0</v>
      </c>
      <c r="CZ147" s="61">
        <v>1</v>
      </c>
    </row>
    <row r="148" spans="1:104" x14ac:dyDescent="0.2">
      <c r="A148" s="95">
        <v>25</v>
      </c>
      <c r="B148" s="96" t="s">
        <v>134</v>
      </c>
      <c r="C148" s="97" t="s">
        <v>135</v>
      </c>
      <c r="D148" s="98" t="s">
        <v>94</v>
      </c>
      <c r="E148" s="99">
        <v>9.7056900000037896</v>
      </c>
      <c r="F148" s="100"/>
      <c r="G148" s="101">
        <f t="shared" si="15"/>
        <v>0</v>
      </c>
      <c r="H148" s="102">
        <v>0</v>
      </c>
      <c r="I148" s="103">
        <f t="shared" si="16"/>
        <v>0</v>
      </c>
      <c r="J148" s="102"/>
      <c r="K148" s="103">
        <f t="shared" si="17"/>
        <v>0</v>
      </c>
      <c r="O148" s="94"/>
      <c r="Z148" s="104"/>
      <c r="AA148" s="104">
        <v>8</v>
      </c>
      <c r="AB148" s="104">
        <v>0</v>
      </c>
      <c r="AC148" s="104">
        <v>3</v>
      </c>
      <c r="AD148" s="104"/>
      <c r="AE148" s="104"/>
      <c r="AF148" s="104"/>
      <c r="AG148" s="104"/>
      <c r="AH148" s="104"/>
      <c r="AI148" s="104"/>
      <c r="AJ148" s="104"/>
      <c r="AK148" s="104"/>
      <c r="AL148" s="104"/>
      <c r="AM148" s="104"/>
      <c r="AN148" s="104"/>
      <c r="AO148" s="104"/>
      <c r="AP148" s="104"/>
      <c r="AQ148" s="104"/>
      <c r="AR148" s="104"/>
      <c r="AS148" s="104"/>
      <c r="AT148" s="104"/>
      <c r="AU148" s="104"/>
      <c r="AV148" s="104"/>
      <c r="AW148" s="104"/>
      <c r="AX148" s="104"/>
      <c r="AY148" s="104"/>
      <c r="AZ148" s="104"/>
      <c r="BA148" s="104"/>
      <c r="BB148" s="104"/>
      <c r="BC148" s="104"/>
      <c r="BD148" s="104"/>
      <c r="BE148" s="104"/>
      <c r="BF148" s="104"/>
      <c r="BG148" s="104"/>
      <c r="BH148" s="104"/>
      <c r="BI148" s="104"/>
      <c r="BJ148" s="104"/>
      <c r="BK148" s="104"/>
      <c r="CA148" s="104">
        <v>8</v>
      </c>
      <c r="CB148" s="104">
        <v>0</v>
      </c>
      <c r="CZ148" s="61">
        <v>1</v>
      </c>
    </row>
    <row r="149" spans="1:104" x14ac:dyDescent="0.2">
      <c r="A149" s="95">
        <v>26</v>
      </c>
      <c r="B149" s="96" t="s">
        <v>136</v>
      </c>
      <c r="C149" s="97" t="s">
        <v>137</v>
      </c>
      <c r="D149" s="98" t="s">
        <v>94</v>
      </c>
      <c r="E149" s="99">
        <v>1.61761500000063</v>
      </c>
      <c r="F149" s="100"/>
      <c r="G149" s="101">
        <f t="shared" si="15"/>
        <v>0</v>
      </c>
      <c r="H149" s="102">
        <v>0</v>
      </c>
      <c r="I149" s="103">
        <f t="shared" si="16"/>
        <v>0</v>
      </c>
      <c r="J149" s="102"/>
      <c r="K149" s="103">
        <f t="shared" si="17"/>
        <v>0</v>
      </c>
      <c r="O149" s="94"/>
      <c r="Z149" s="104"/>
      <c r="AA149" s="104">
        <v>8</v>
      </c>
      <c r="AB149" s="104">
        <v>0</v>
      </c>
      <c r="AC149" s="104">
        <v>3</v>
      </c>
      <c r="AD149" s="104"/>
      <c r="AE149" s="104"/>
      <c r="AF149" s="104"/>
      <c r="AG149" s="104"/>
      <c r="AH149" s="104"/>
      <c r="AI149" s="104"/>
      <c r="AJ149" s="104"/>
      <c r="AK149" s="104"/>
      <c r="AL149" s="104"/>
      <c r="AM149" s="104"/>
      <c r="AN149" s="104"/>
      <c r="AO149" s="104"/>
      <c r="AP149" s="104"/>
      <c r="AQ149" s="104"/>
      <c r="AR149" s="104"/>
      <c r="AS149" s="104"/>
      <c r="AT149" s="104"/>
      <c r="AU149" s="104"/>
      <c r="AV149" s="104"/>
      <c r="AW149" s="104"/>
      <c r="AX149" s="104"/>
      <c r="AY149" s="104"/>
      <c r="AZ149" s="104"/>
      <c r="BA149" s="104"/>
      <c r="BB149" s="104"/>
      <c r="BC149" s="104"/>
      <c r="BD149" s="104"/>
      <c r="BE149" s="104"/>
      <c r="BF149" s="104"/>
      <c r="BG149" s="104"/>
      <c r="BH149" s="104"/>
      <c r="BI149" s="104"/>
      <c r="BJ149" s="104"/>
      <c r="BK149" s="104"/>
      <c r="CA149" s="104">
        <v>8</v>
      </c>
      <c r="CB149" s="104">
        <v>0</v>
      </c>
      <c r="CZ149" s="61">
        <v>1</v>
      </c>
    </row>
    <row r="150" spans="1:104" x14ac:dyDescent="0.2">
      <c r="A150" s="95">
        <v>27</v>
      </c>
      <c r="B150" s="96" t="s">
        <v>138</v>
      </c>
      <c r="C150" s="97" t="s">
        <v>139</v>
      </c>
      <c r="D150" s="98" t="s">
        <v>94</v>
      </c>
      <c r="E150" s="99">
        <v>1.61761500000063</v>
      </c>
      <c r="F150" s="100"/>
      <c r="G150" s="101">
        <f t="shared" si="15"/>
        <v>0</v>
      </c>
      <c r="H150" s="102">
        <v>0</v>
      </c>
      <c r="I150" s="103">
        <f t="shared" si="16"/>
        <v>0</v>
      </c>
      <c r="J150" s="102"/>
      <c r="K150" s="103">
        <f t="shared" si="17"/>
        <v>0</v>
      </c>
      <c r="O150" s="94"/>
      <c r="Z150" s="104"/>
      <c r="AA150" s="104">
        <v>8</v>
      </c>
      <c r="AB150" s="104">
        <v>0</v>
      </c>
      <c r="AC150" s="104">
        <v>3</v>
      </c>
      <c r="AD150" s="104"/>
      <c r="AE150" s="104"/>
      <c r="AF150" s="104"/>
      <c r="AG150" s="104"/>
      <c r="AH150" s="104"/>
      <c r="AI150" s="104"/>
      <c r="AJ150" s="104"/>
      <c r="AK150" s="104"/>
      <c r="AL150" s="104"/>
      <c r="AM150" s="104"/>
      <c r="AN150" s="104"/>
      <c r="AO150" s="104"/>
      <c r="AP150" s="104"/>
      <c r="AQ150" s="104"/>
      <c r="AR150" s="104"/>
      <c r="AS150" s="104"/>
      <c r="AT150" s="104"/>
      <c r="AU150" s="104"/>
      <c r="AV150" s="104"/>
      <c r="AW150" s="104"/>
      <c r="AX150" s="104"/>
      <c r="AY150" s="104"/>
      <c r="AZ150" s="104"/>
      <c r="BA150" s="104"/>
      <c r="BB150" s="104"/>
      <c r="BC150" s="104"/>
      <c r="BD150" s="104"/>
      <c r="BE150" s="104"/>
      <c r="BF150" s="104"/>
      <c r="BG150" s="104"/>
      <c r="BH150" s="104"/>
      <c r="BI150" s="104"/>
      <c r="BJ150" s="104"/>
      <c r="BK150" s="104"/>
      <c r="CA150" s="104">
        <v>8</v>
      </c>
      <c r="CB150" s="104">
        <v>0</v>
      </c>
      <c r="CZ150" s="61">
        <v>1</v>
      </c>
    </row>
    <row r="151" spans="1:104" x14ac:dyDescent="0.2">
      <c r="A151" s="95">
        <v>28</v>
      </c>
      <c r="B151" s="96" t="s">
        <v>140</v>
      </c>
      <c r="C151" s="97" t="s">
        <v>141</v>
      </c>
      <c r="D151" s="98" t="s">
        <v>94</v>
      </c>
      <c r="E151" s="99">
        <v>1.61761500000063</v>
      </c>
      <c r="F151" s="100"/>
      <c r="G151" s="101">
        <f t="shared" si="15"/>
        <v>0</v>
      </c>
      <c r="H151" s="102">
        <v>0</v>
      </c>
      <c r="I151" s="103">
        <f t="shared" si="16"/>
        <v>0</v>
      </c>
      <c r="J151" s="102"/>
      <c r="K151" s="103">
        <f t="shared" si="17"/>
        <v>0</v>
      </c>
      <c r="O151" s="94"/>
      <c r="Z151" s="104"/>
      <c r="AA151" s="104">
        <v>8</v>
      </c>
      <c r="AB151" s="104">
        <v>0</v>
      </c>
      <c r="AC151" s="104">
        <v>3</v>
      </c>
      <c r="AD151" s="104"/>
      <c r="AE151" s="104"/>
      <c r="AF151" s="104"/>
      <c r="AG151" s="104"/>
      <c r="AH151" s="104"/>
      <c r="AI151" s="104"/>
      <c r="AJ151" s="104"/>
      <c r="AK151" s="104"/>
      <c r="AL151" s="104"/>
      <c r="AM151" s="104"/>
      <c r="AN151" s="104"/>
      <c r="AO151" s="104"/>
      <c r="AP151" s="104"/>
      <c r="AQ151" s="104"/>
      <c r="AR151" s="104"/>
      <c r="AS151" s="104"/>
      <c r="AT151" s="104"/>
      <c r="AU151" s="104"/>
      <c r="AV151" s="104"/>
      <c r="AW151" s="104"/>
      <c r="AX151" s="104"/>
      <c r="AY151" s="104"/>
      <c r="AZ151" s="104"/>
      <c r="BA151" s="104"/>
      <c r="BB151" s="104"/>
      <c r="BC151" s="104"/>
      <c r="BD151" s="104"/>
      <c r="BE151" s="104"/>
      <c r="BF151" s="104"/>
      <c r="BG151" s="104"/>
      <c r="BH151" s="104"/>
      <c r="BI151" s="104"/>
      <c r="BJ151" s="104"/>
      <c r="BK151" s="104"/>
      <c r="CA151" s="104">
        <v>8</v>
      </c>
      <c r="CB151" s="104">
        <v>0</v>
      </c>
      <c r="CZ151" s="61">
        <v>1</v>
      </c>
    </row>
    <row r="152" spans="1:104" x14ac:dyDescent="0.2">
      <c r="A152" s="114" t="s">
        <v>30</v>
      </c>
      <c r="B152" s="115" t="s">
        <v>124</v>
      </c>
      <c r="C152" s="116" t="s">
        <v>125</v>
      </c>
      <c r="D152" s="117"/>
      <c r="E152" s="118"/>
      <c r="F152" s="118"/>
      <c r="G152" s="119">
        <f>SUM(G143:G151)</f>
        <v>0</v>
      </c>
      <c r="H152" s="120"/>
      <c r="I152" s="121">
        <f>SUM(I143:I151)</f>
        <v>0</v>
      </c>
      <c r="J152" s="122"/>
      <c r="K152" s="121">
        <f>SUM(K143:K151)</f>
        <v>0</v>
      </c>
      <c r="O152" s="94"/>
      <c r="X152" s="123">
        <f>K152</f>
        <v>0</v>
      </c>
      <c r="Y152" s="123">
        <f>I152</f>
        <v>0</v>
      </c>
      <c r="Z152" s="124">
        <f>G152</f>
        <v>0</v>
      </c>
      <c r="AA152" s="104"/>
      <c r="AB152" s="104"/>
      <c r="AC152" s="104"/>
      <c r="AD152" s="104"/>
      <c r="AE152" s="104"/>
      <c r="AF152" s="104"/>
      <c r="AG152" s="104"/>
      <c r="AH152" s="104"/>
      <c r="AI152" s="104"/>
      <c r="AJ152" s="104"/>
      <c r="AK152" s="104"/>
      <c r="AL152" s="104"/>
      <c r="AM152" s="104"/>
      <c r="AN152" s="104"/>
      <c r="AO152" s="104"/>
      <c r="AP152" s="104"/>
      <c r="AQ152" s="104"/>
      <c r="AR152" s="104"/>
      <c r="AS152" s="104"/>
      <c r="AT152" s="104"/>
      <c r="AU152" s="104"/>
      <c r="AV152" s="104"/>
      <c r="AW152" s="104"/>
      <c r="AX152" s="104"/>
      <c r="AY152" s="104"/>
      <c r="AZ152" s="104"/>
      <c r="BA152" s="125"/>
      <c r="BB152" s="125"/>
      <c r="BC152" s="125"/>
      <c r="BD152" s="125"/>
      <c r="BE152" s="125"/>
      <c r="BF152" s="125"/>
      <c r="BG152" s="104"/>
      <c r="BH152" s="104"/>
      <c r="BI152" s="104"/>
      <c r="BJ152" s="104"/>
      <c r="BK152" s="104"/>
    </row>
    <row r="153" spans="1:104" x14ac:dyDescent="0.2">
      <c r="A153" s="126" t="s">
        <v>31</v>
      </c>
      <c r="B153" s="127" t="s">
        <v>32</v>
      </c>
      <c r="C153" s="128"/>
      <c r="D153" s="129"/>
      <c r="E153" s="130"/>
      <c r="F153" s="130"/>
      <c r="G153" s="131">
        <f>SUM(Z7:Z153)</f>
        <v>0</v>
      </c>
      <c r="H153" s="132"/>
      <c r="I153" s="133">
        <f>SUM(Y7:Y153)</f>
        <v>0.87914247000013634</v>
      </c>
      <c r="J153" s="132"/>
      <c r="K153" s="133">
        <f>SUM(X7:X153)</f>
        <v>-1.6176150000006271</v>
      </c>
      <c r="O153" s="94"/>
      <c r="BA153" s="134"/>
      <c r="BB153" s="134"/>
      <c r="BC153" s="134"/>
      <c r="BD153" s="134"/>
      <c r="BE153" s="134"/>
      <c r="BF153" s="134"/>
    </row>
    <row r="154" spans="1:104" x14ac:dyDescent="0.2">
      <c r="E154" s="61"/>
    </row>
    <row r="155" spans="1:104" x14ac:dyDescent="0.2">
      <c r="E155" s="61"/>
    </row>
    <row r="156" spans="1:104" x14ac:dyDescent="0.2">
      <c r="E156" s="61"/>
    </row>
    <row r="157" spans="1:104" x14ac:dyDescent="0.2">
      <c r="E157" s="61"/>
    </row>
    <row r="158" spans="1:104" x14ac:dyDescent="0.2">
      <c r="E158" s="61"/>
    </row>
    <row r="159" spans="1:104" x14ac:dyDescent="0.2">
      <c r="E159" s="61"/>
    </row>
    <row r="160" spans="1:104" x14ac:dyDescent="0.2">
      <c r="E160" s="61"/>
    </row>
    <row r="161" spans="5:5" x14ac:dyDescent="0.2">
      <c r="E161" s="61"/>
    </row>
    <row r="162" spans="5:5" x14ac:dyDescent="0.2">
      <c r="E162" s="61"/>
    </row>
    <row r="163" spans="5:5" x14ac:dyDescent="0.2">
      <c r="E163" s="61"/>
    </row>
    <row r="164" spans="5:5" x14ac:dyDescent="0.2">
      <c r="E164" s="61"/>
    </row>
    <row r="165" spans="5:5" x14ac:dyDescent="0.2">
      <c r="E165" s="61"/>
    </row>
    <row r="166" spans="5:5" x14ac:dyDescent="0.2">
      <c r="E166" s="61"/>
    </row>
    <row r="167" spans="5:5" x14ac:dyDescent="0.2">
      <c r="E167" s="61"/>
    </row>
    <row r="168" spans="5:5" x14ac:dyDescent="0.2">
      <c r="E168" s="61"/>
    </row>
    <row r="169" spans="5:5" x14ac:dyDescent="0.2">
      <c r="E169" s="61"/>
    </row>
    <row r="170" spans="5:5" x14ac:dyDescent="0.2">
      <c r="E170" s="61"/>
    </row>
    <row r="171" spans="5:5" x14ac:dyDescent="0.2">
      <c r="E171" s="61"/>
    </row>
    <row r="172" spans="5:5" x14ac:dyDescent="0.2">
      <c r="E172" s="61"/>
    </row>
    <row r="173" spans="5:5" x14ac:dyDescent="0.2">
      <c r="E173" s="61"/>
    </row>
    <row r="174" spans="5:5" x14ac:dyDescent="0.2">
      <c r="E174" s="61"/>
    </row>
    <row r="175" spans="5:5" x14ac:dyDescent="0.2">
      <c r="E175" s="61"/>
    </row>
    <row r="176" spans="5:5" x14ac:dyDescent="0.2">
      <c r="E176" s="61"/>
    </row>
    <row r="177" spans="5:5" x14ac:dyDescent="0.2">
      <c r="E177" s="61"/>
    </row>
    <row r="178" spans="5:5" x14ac:dyDescent="0.2">
      <c r="E178" s="61"/>
    </row>
    <row r="179" spans="5:5" x14ac:dyDescent="0.2">
      <c r="E179" s="61"/>
    </row>
    <row r="180" spans="5:5" x14ac:dyDescent="0.2">
      <c r="E180" s="61"/>
    </row>
    <row r="181" spans="5:5" x14ac:dyDescent="0.2">
      <c r="E181" s="61"/>
    </row>
    <row r="182" spans="5:5" x14ac:dyDescent="0.2">
      <c r="E182" s="61"/>
    </row>
    <row r="183" spans="5:5" x14ac:dyDescent="0.2">
      <c r="E183" s="61"/>
    </row>
    <row r="184" spans="5:5" x14ac:dyDescent="0.2">
      <c r="E184" s="61"/>
    </row>
    <row r="185" spans="5:5" x14ac:dyDescent="0.2">
      <c r="E185" s="61"/>
    </row>
    <row r="186" spans="5:5" x14ac:dyDescent="0.2">
      <c r="E186" s="61"/>
    </row>
    <row r="187" spans="5:5" x14ac:dyDescent="0.2">
      <c r="E187" s="61"/>
    </row>
    <row r="188" spans="5:5" x14ac:dyDescent="0.2">
      <c r="E188" s="61"/>
    </row>
    <row r="189" spans="5:5" x14ac:dyDescent="0.2">
      <c r="E189" s="61"/>
    </row>
    <row r="190" spans="5:5" x14ac:dyDescent="0.2">
      <c r="E190" s="61"/>
    </row>
    <row r="191" spans="5:5" x14ac:dyDescent="0.2">
      <c r="E191" s="61"/>
    </row>
    <row r="192" spans="5:5" x14ac:dyDescent="0.2">
      <c r="E192" s="61"/>
    </row>
    <row r="193" spans="1:7" x14ac:dyDescent="0.2">
      <c r="E193" s="61"/>
    </row>
    <row r="194" spans="1:7" x14ac:dyDescent="0.2">
      <c r="E194" s="61"/>
    </row>
    <row r="195" spans="1:7" x14ac:dyDescent="0.2">
      <c r="E195" s="61"/>
    </row>
    <row r="196" spans="1:7" x14ac:dyDescent="0.2">
      <c r="E196" s="61"/>
    </row>
    <row r="197" spans="1:7" x14ac:dyDescent="0.2">
      <c r="E197" s="61"/>
    </row>
    <row r="198" spans="1:7" x14ac:dyDescent="0.2">
      <c r="E198" s="61"/>
    </row>
    <row r="199" spans="1:7" x14ac:dyDescent="0.2">
      <c r="E199" s="61"/>
    </row>
    <row r="200" spans="1:7" x14ac:dyDescent="0.2">
      <c r="E200" s="61"/>
    </row>
    <row r="201" spans="1:7" x14ac:dyDescent="0.2">
      <c r="E201" s="61"/>
    </row>
    <row r="202" spans="1:7" x14ac:dyDescent="0.2">
      <c r="E202" s="61"/>
    </row>
    <row r="203" spans="1:7" x14ac:dyDescent="0.2">
      <c r="E203" s="61"/>
    </row>
    <row r="204" spans="1:7" x14ac:dyDescent="0.2">
      <c r="E204" s="61"/>
    </row>
    <row r="205" spans="1:7" x14ac:dyDescent="0.2">
      <c r="E205" s="61"/>
    </row>
    <row r="206" spans="1:7" x14ac:dyDescent="0.2">
      <c r="A206" s="135"/>
      <c r="B206" s="135"/>
    </row>
    <row r="207" spans="1:7" x14ac:dyDescent="0.2">
      <c r="C207" s="136"/>
      <c r="D207" s="136"/>
      <c r="E207" s="137"/>
      <c r="F207" s="136"/>
      <c r="G207" s="138"/>
    </row>
    <row r="208" spans="1:7" x14ac:dyDescent="0.2">
      <c r="A208" s="135"/>
      <c r="B208" s="135"/>
    </row>
    <row r="1125" spans="1:7" x14ac:dyDescent="0.2">
      <c r="A1125" s="139"/>
      <c r="B1125" s="140"/>
      <c r="C1125" s="141" t="s">
        <v>33</v>
      </c>
      <c r="D1125" s="142"/>
      <c r="F1125" s="80"/>
      <c r="G1125" s="107">
        <v>100000</v>
      </c>
    </row>
    <row r="1126" spans="1:7" x14ac:dyDescent="0.2">
      <c r="A1126" s="139"/>
      <c r="B1126" s="140"/>
      <c r="C1126" s="141" t="s">
        <v>34</v>
      </c>
      <c r="D1126" s="142"/>
      <c r="F1126" s="80"/>
      <c r="G1126" s="107">
        <v>100000</v>
      </c>
    </row>
    <row r="1127" spans="1:7" x14ac:dyDescent="0.2">
      <c r="A1127" s="139"/>
      <c r="B1127" s="140"/>
      <c r="C1127" s="141" t="s">
        <v>35</v>
      </c>
      <c r="D1127" s="142"/>
      <c r="F1127" s="80"/>
      <c r="G1127" s="107">
        <v>100000</v>
      </c>
    </row>
    <row r="1128" spans="1:7" x14ac:dyDescent="0.2">
      <c r="A1128" s="139"/>
      <c r="B1128" s="140"/>
      <c r="C1128" s="141" t="s">
        <v>36</v>
      </c>
      <c r="D1128" s="142"/>
      <c r="F1128" s="80"/>
      <c r="G1128" s="107">
        <v>100000</v>
      </c>
    </row>
    <row r="1129" spans="1:7" x14ac:dyDescent="0.2">
      <c r="A1129" s="139"/>
      <c r="B1129" s="140"/>
      <c r="C1129" s="141" t="s">
        <v>37</v>
      </c>
      <c r="D1129" s="142"/>
      <c r="F1129" s="80"/>
      <c r="G1129" s="107">
        <v>100000</v>
      </c>
    </row>
    <row r="1130" spans="1:7" x14ac:dyDescent="0.2">
      <c r="A1130" s="139"/>
      <c r="B1130" s="140"/>
      <c r="C1130" s="141" t="s">
        <v>38</v>
      </c>
      <c r="D1130" s="142"/>
      <c r="F1130" s="80"/>
      <c r="G1130" s="107">
        <v>100000</v>
      </c>
    </row>
    <row r="1131" spans="1:7" x14ac:dyDescent="0.2">
      <c r="A1131" s="139"/>
      <c r="B1131" s="140"/>
      <c r="C1131" s="141" t="s">
        <v>39</v>
      </c>
      <c r="D1131" s="142"/>
      <c r="F1131" s="80"/>
      <c r="G1131" s="107">
        <v>100000</v>
      </c>
    </row>
  </sheetData>
  <mergeCells count="95">
    <mergeCell ref="C13:D13"/>
    <mergeCell ref="A1:G1"/>
    <mergeCell ref="C9:D9"/>
    <mergeCell ref="C10:D10"/>
    <mergeCell ref="C11:D11"/>
    <mergeCell ref="C12:D12"/>
    <mergeCell ref="C17:D17"/>
    <mergeCell ref="C18:D18"/>
    <mergeCell ref="C19:D19"/>
    <mergeCell ref="C20:D20"/>
    <mergeCell ref="C14:D14"/>
    <mergeCell ref="C16:D16"/>
    <mergeCell ref="C33:D33"/>
    <mergeCell ref="C34:D34"/>
    <mergeCell ref="C35:D35"/>
    <mergeCell ref="C36:D36"/>
    <mergeCell ref="C21:D21"/>
    <mergeCell ref="C25:D25"/>
    <mergeCell ref="C26:D26"/>
    <mergeCell ref="C27:D27"/>
    <mergeCell ref="C28:D28"/>
    <mergeCell ref="C29:D29"/>
    <mergeCell ref="C30:D30"/>
    <mergeCell ref="C32:D32"/>
    <mergeCell ref="C42:D42"/>
    <mergeCell ref="C43:D43"/>
    <mergeCell ref="C44:D44"/>
    <mergeCell ref="C46:D46"/>
    <mergeCell ref="C37:D37"/>
    <mergeCell ref="C39:D39"/>
    <mergeCell ref="C40:D40"/>
    <mergeCell ref="C41:D41"/>
    <mergeCell ref="C59:D59"/>
    <mergeCell ref="C60:D60"/>
    <mergeCell ref="C62:D62"/>
    <mergeCell ref="C47:D47"/>
    <mergeCell ref="C48:D48"/>
    <mergeCell ref="C49:D49"/>
    <mergeCell ref="C50:D50"/>
    <mergeCell ref="C51:D51"/>
    <mergeCell ref="C55:D55"/>
    <mergeCell ref="C56:D56"/>
    <mergeCell ref="C57:D57"/>
    <mergeCell ref="C58:D58"/>
    <mergeCell ref="C76:D76"/>
    <mergeCell ref="C63:D63"/>
    <mergeCell ref="C64:D64"/>
    <mergeCell ref="C65:D65"/>
    <mergeCell ref="C66:D66"/>
    <mergeCell ref="C67:D67"/>
    <mergeCell ref="C71:D71"/>
    <mergeCell ref="C72:D72"/>
    <mergeCell ref="C73:D73"/>
    <mergeCell ref="C74:D74"/>
    <mergeCell ref="C75:D75"/>
    <mergeCell ref="C80:D80"/>
    <mergeCell ref="C81:D81"/>
    <mergeCell ref="C82:D82"/>
    <mergeCell ref="C83:D83"/>
    <mergeCell ref="C84:D84"/>
    <mergeCell ref="C85:D85"/>
    <mergeCell ref="C89:D89"/>
    <mergeCell ref="C90:D90"/>
    <mergeCell ref="C91:D91"/>
    <mergeCell ref="C92:D92"/>
    <mergeCell ref="C93:D93"/>
    <mergeCell ref="C94:D94"/>
    <mergeCell ref="C101:D101"/>
    <mergeCell ref="C102:D102"/>
    <mergeCell ref="C103:D103"/>
    <mergeCell ref="C104:D104"/>
    <mergeCell ref="C105:D105"/>
    <mergeCell ref="C106:D106"/>
    <mergeCell ref="C127:D127"/>
    <mergeCell ref="C111:D111"/>
    <mergeCell ref="C112:D112"/>
    <mergeCell ref="C113:D113"/>
    <mergeCell ref="C114:D114"/>
    <mergeCell ref="C115:D115"/>
    <mergeCell ref="C116:D116"/>
    <mergeCell ref="C120:D120"/>
    <mergeCell ref="C121:D121"/>
    <mergeCell ref="C122:D122"/>
    <mergeCell ref="C123:D123"/>
    <mergeCell ref="C124:D124"/>
    <mergeCell ref="C125:D125"/>
    <mergeCell ref="C140:D140"/>
    <mergeCell ref="C132:D132"/>
    <mergeCell ref="C133:D133"/>
    <mergeCell ref="C134:D134"/>
    <mergeCell ref="C135:D135"/>
    <mergeCell ref="C136:D136"/>
    <mergeCell ref="C137:D137"/>
    <mergeCell ref="C138:D138"/>
    <mergeCell ref="C139:D139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CZ1026"/>
  <sheetViews>
    <sheetView showGridLines="0" showZeros="0" zoomScaleNormal="100" workbookViewId="0">
      <selection activeCell="F8" sqref="F8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3" t="s">
        <v>13</v>
      </c>
      <c r="B1" s="173"/>
      <c r="C1" s="173"/>
      <c r="D1" s="173"/>
      <c r="E1" s="173"/>
      <c r="F1" s="173"/>
      <c r="G1" s="173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144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210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146</v>
      </c>
      <c r="C7" s="88" t="s">
        <v>147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148</v>
      </c>
      <c r="C8" s="97" t="s">
        <v>149</v>
      </c>
      <c r="D8" s="98" t="s">
        <v>51</v>
      </c>
      <c r="E8" s="99">
        <v>20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7</v>
      </c>
      <c r="AC8" s="104">
        <v>7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7</v>
      </c>
      <c r="CZ8" s="61">
        <v>2</v>
      </c>
    </row>
    <row r="9" spans="1:104" x14ac:dyDescent="0.2">
      <c r="A9" s="105"/>
      <c r="B9" s="106"/>
      <c r="C9" s="174" t="s">
        <v>150</v>
      </c>
      <c r="D9" s="175"/>
      <c r="E9" s="175"/>
      <c r="F9" s="175"/>
      <c r="G9" s="176"/>
      <c r="I9" s="107"/>
      <c r="K9" s="107"/>
      <c r="L9" s="108" t="s">
        <v>150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</row>
    <row r="10" spans="1:104" x14ac:dyDescent="0.2">
      <c r="A10" s="95">
        <v>2</v>
      </c>
      <c r="B10" s="96" t="s">
        <v>151</v>
      </c>
      <c r="C10" s="97" t="s">
        <v>152</v>
      </c>
      <c r="D10" s="98" t="s">
        <v>51</v>
      </c>
      <c r="E10" s="99">
        <v>3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7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7</v>
      </c>
      <c r="CZ10" s="61">
        <v>2</v>
      </c>
    </row>
    <row r="11" spans="1:104" x14ac:dyDescent="0.2">
      <c r="A11" s="105"/>
      <c r="B11" s="106"/>
      <c r="C11" s="174" t="s">
        <v>150</v>
      </c>
      <c r="D11" s="175"/>
      <c r="E11" s="175"/>
      <c r="F11" s="175"/>
      <c r="G11" s="176"/>
      <c r="I11" s="107"/>
      <c r="K11" s="107"/>
      <c r="L11" s="108" t="s">
        <v>150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</row>
    <row r="12" spans="1:104" x14ac:dyDescent="0.2">
      <c r="A12" s="95">
        <v>3</v>
      </c>
      <c r="B12" s="96" t="s">
        <v>153</v>
      </c>
      <c r="C12" s="97" t="s">
        <v>154</v>
      </c>
      <c r="D12" s="98" t="s">
        <v>51</v>
      </c>
      <c r="E12" s="99">
        <v>20</v>
      </c>
      <c r="F12" s="100"/>
      <c r="G12" s="101">
        <f>E12*F12</f>
        <v>0</v>
      </c>
      <c r="H12" s="102">
        <v>0</v>
      </c>
      <c r="I12" s="103">
        <f>E12*H12</f>
        <v>0</v>
      </c>
      <c r="J12" s="102">
        <v>0</v>
      </c>
      <c r="K12" s="103">
        <f>E12*J12</f>
        <v>0</v>
      </c>
      <c r="O12" s="94"/>
      <c r="Z12" s="104"/>
      <c r="AA12" s="104">
        <v>1</v>
      </c>
      <c r="AB12" s="104">
        <v>7</v>
      </c>
      <c r="AC12" s="104">
        <v>7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</v>
      </c>
      <c r="CB12" s="104">
        <v>7</v>
      </c>
      <c r="CZ12" s="61">
        <v>2</v>
      </c>
    </row>
    <row r="13" spans="1:104" x14ac:dyDescent="0.2">
      <c r="A13" s="105"/>
      <c r="B13" s="106"/>
      <c r="C13" s="174" t="s">
        <v>150</v>
      </c>
      <c r="D13" s="175"/>
      <c r="E13" s="175"/>
      <c r="F13" s="175"/>
      <c r="G13" s="176"/>
      <c r="I13" s="107"/>
      <c r="K13" s="107"/>
      <c r="L13" s="108" t="s">
        <v>150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</row>
    <row r="14" spans="1:104" ht="22.5" x14ac:dyDescent="0.2">
      <c r="A14" s="95">
        <v>4</v>
      </c>
      <c r="B14" s="96" t="s">
        <v>155</v>
      </c>
      <c r="C14" s="97" t="s">
        <v>156</v>
      </c>
      <c r="D14" s="98" t="s">
        <v>51</v>
      </c>
      <c r="E14" s="99">
        <v>40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7</v>
      </c>
      <c r="AC14" s="104">
        <v>7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7</v>
      </c>
      <c r="CZ14" s="61">
        <v>2</v>
      </c>
    </row>
    <row r="15" spans="1:104" x14ac:dyDescent="0.2">
      <c r="A15" s="105"/>
      <c r="B15" s="106"/>
      <c r="C15" s="174" t="s">
        <v>157</v>
      </c>
      <c r="D15" s="175"/>
      <c r="E15" s="175"/>
      <c r="F15" s="175"/>
      <c r="G15" s="176"/>
      <c r="I15" s="107"/>
      <c r="K15" s="107"/>
      <c r="L15" s="108" t="s">
        <v>157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95">
        <v>5</v>
      </c>
      <c r="B16" s="96" t="s">
        <v>158</v>
      </c>
      <c r="C16" s="97" t="s">
        <v>159</v>
      </c>
      <c r="D16" s="98" t="s">
        <v>160</v>
      </c>
      <c r="E16" s="99">
        <v>10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7</v>
      </c>
      <c r="AC16" s="104">
        <v>7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7</v>
      </c>
      <c r="CZ16" s="61">
        <v>2</v>
      </c>
    </row>
    <row r="17" spans="1:104" x14ac:dyDescent="0.2">
      <c r="A17" s="114" t="s">
        <v>30</v>
      </c>
      <c r="B17" s="115" t="s">
        <v>146</v>
      </c>
      <c r="C17" s="116" t="s">
        <v>147</v>
      </c>
      <c r="D17" s="117"/>
      <c r="E17" s="118"/>
      <c r="F17" s="118"/>
      <c r="G17" s="119">
        <f>SUM(G7:G16)</f>
        <v>0</v>
      </c>
      <c r="H17" s="120"/>
      <c r="I17" s="121">
        <f>SUM(I7:I16)</f>
        <v>0</v>
      </c>
      <c r="J17" s="122"/>
      <c r="K17" s="121">
        <f>SUM(K7:K16)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104" ht="14.25" customHeight="1" x14ac:dyDescent="0.2">
      <c r="A18" s="86" t="s">
        <v>27</v>
      </c>
      <c r="B18" s="87" t="s">
        <v>161</v>
      </c>
      <c r="C18" s="88" t="s">
        <v>162</v>
      </c>
      <c r="D18" s="89"/>
      <c r="E18" s="90"/>
      <c r="F18" s="90"/>
      <c r="G18" s="91"/>
      <c r="H18" s="92"/>
      <c r="I18" s="93"/>
      <c r="J18" s="92"/>
      <c r="K18" s="93"/>
      <c r="O18" s="94"/>
    </row>
    <row r="19" spans="1:104" ht="22.5" x14ac:dyDescent="0.2">
      <c r="A19" s="95">
        <v>6</v>
      </c>
      <c r="B19" s="96" t="s">
        <v>163</v>
      </c>
      <c r="C19" s="97" t="s">
        <v>164</v>
      </c>
      <c r="D19" s="98" t="s">
        <v>51</v>
      </c>
      <c r="E19" s="99">
        <v>25</v>
      </c>
      <c r="F19" s="100"/>
      <c r="G19" s="101">
        <f>E19*F19</f>
        <v>0</v>
      </c>
      <c r="H19" s="102">
        <v>0</v>
      </c>
      <c r="I19" s="103">
        <f>E19*H19</f>
        <v>0</v>
      </c>
      <c r="J19" s="102">
        <v>0</v>
      </c>
      <c r="K19" s="103">
        <f>E19*J19</f>
        <v>0</v>
      </c>
      <c r="O19" s="94"/>
      <c r="Z19" s="104"/>
      <c r="AA19" s="104">
        <v>1</v>
      </c>
      <c r="AB19" s="104">
        <v>7</v>
      </c>
      <c r="AC19" s="104">
        <v>7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</v>
      </c>
      <c r="CB19" s="104">
        <v>7</v>
      </c>
      <c r="CZ19" s="61">
        <v>2</v>
      </c>
    </row>
    <row r="20" spans="1:104" ht="22.5" x14ac:dyDescent="0.2">
      <c r="A20" s="95">
        <v>7</v>
      </c>
      <c r="B20" s="96" t="s">
        <v>165</v>
      </c>
      <c r="C20" s="97" t="s">
        <v>166</v>
      </c>
      <c r="D20" s="98" t="s">
        <v>51</v>
      </c>
      <c r="E20" s="99">
        <v>15</v>
      </c>
      <c r="F20" s="100"/>
      <c r="G20" s="101">
        <f>E20*F20</f>
        <v>0</v>
      </c>
      <c r="H20" s="102">
        <v>0</v>
      </c>
      <c r="I20" s="103">
        <f>E20*H20</f>
        <v>0</v>
      </c>
      <c r="J20" s="102">
        <v>0</v>
      </c>
      <c r="K20" s="103">
        <f>E20*J20</f>
        <v>0</v>
      </c>
      <c r="O20" s="94"/>
      <c r="Z20" s="104"/>
      <c r="AA20" s="104">
        <v>1</v>
      </c>
      <c r="AB20" s="104">
        <v>7</v>
      </c>
      <c r="AC20" s="104">
        <v>7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7</v>
      </c>
      <c r="CZ20" s="61">
        <v>2</v>
      </c>
    </row>
    <row r="21" spans="1:104" ht="22.5" x14ac:dyDescent="0.2">
      <c r="A21" s="95">
        <v>8</v>
      </c>
      <c r="B21" s="96" t="s">
        <v>167</v>
      </c>
      <c r="C21" s="97" t="s">
        <v>168</v>
      </c>
      <c r="D21" s="98" t="s">
        <v>51</v>
      </c>
      <c r="E21" s="99">
        <v>10</v>
      </c>
      <c r="F21" s="100"/>
      <c r="G21" s="101">
        <f>E21*F21</f>
        <v>0</v>
      </c>
      <c r="H21" s="102">
        <v>0</v>
      </c>
      <c r="I21" s="103">
        <f>E21*H21</f>
        <v>0</v>
      </c>
      <c r="J21" s="102">
        <v>0</v>
      </c>
      <c r="K21" s="103">
        <f>E21*J21</f>
        <v>0</v>
      </c>
      <c r="O21" s="94"/>
      <c r="Z21" s="104"/>
      <c r="AA21" s="104">
        <v>1</v>
      </c>
      <c r="AB21" s="104">
        <v>7</v>
      </c>
      <c r="AC21" s="104">
        <v>7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7</v>
      </c>
      <c r="CZ21" s="61">
        <v>2</v>
      </c>
    </row>
    <row r="22" spans="1:104" x14ac:dyDescent="0.2">
      <c r="A22" s="105"/>
      <c r="B22" s="106"/>
      <c r="C22" s="174" t="s">
        <v>169</v>
      </c>
      <c r="D22" s="175"/>
      <c r="E22" s="175"/>
      <c r="F22" s="175"/>
      <c r="G22" s="176"/>
      <c r="I22" s="107"/>
      <c r="K22" s="107"/>
      <c r="L22" s="108" t="s">
        <v>169</v>
      </c>
      <c r="O22" s="9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</row>
    <row r="23" spans="1:104" ht="22.5" x14ac:dyDescent="0.2">
      <c r="A23" s="95">
        <v>9</v>
      </c>
      <c r="B23" s="96" t="s">
        <v>170</v>
      </c>
      <c r="C23" s="97" t="s">
        <v>171</v>
      </c>
      <c r="D23" s="98" t="s">
        <v>51</v>
      </c>
      <c r="E23" s="99">
        <v>5</v>
      </c>
      <c r="F23" s="100"/>
      <c r="G23" s="101">
        <f>E23*F23</f>
        <v>0</v>
      </c>
      <c r="H23" s="102">
        <v>0</v>
      </c>
      <c r="I23" s="103">
        <f>E23*H23</f>
        <v>0</v>
      </c>
      <c r="J23" s="102">
        <v>0</v>
      </c>
      <c r="K23" s="103">
        <f>E23*J23</f>
        <v>0</v>
      </c>
      <c r="O23" s="94"/>
      <c r="Z23" s="104"/>
      <c r="AA23" s="104">
        <v>1</v>
      </c>
      <c r="AB23" s="104">
        <v>7</v>
      </c>
      <c r="AC23" s="104">
        <v>7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7</v>
      </c>
      <c r="CZ23" s="61">
        <v>2</v>
      </c>
    </row>
    <row r="24" spans="1:104" x14ac:dyDescent="0.2">
      <c r="A24" s="105"/>
      <c r="B24" s="106"/>
      <c r="C24" s="174" t="s">
        <v>169</v>
      </c>
      <c r="D24" s="175"/>
      <c r="E24" s="175"/>
      <c r="F24" s="175"/>
      <c r="G24" s="176"/>
      <c r="I24" s="107"/>
      <c r="K24" s="107"/>
      <c r="L24" s="108" t="s">
        <v>169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</row>
    <row r="25" spans="1:104" ht="22.5" x14ac:dyDescent="0.2">
      <c r="A25" s="95">
        <v>10</v>
      </c>
      <c r="B25" s="96" t="s">
        <v>172</v>
      </c>
      <c r="C25" s="97" t="s">
        <v>168</v>
      </c>
      <c r="D25" s="98" t="s">
        <v>51</v>
      </c>
      <c r="E25" s="99">
        <v>15</v>
      </c>
      <c r="F25" s="100"/>
      <c r="G25" s="101">
        <f>E25*F25</f>
        <v>0</v>
      </c>
      <c r="H25" s="102">
        <v>0</v>
      </c>
      <c r="I25" s="103">
        <f>E25*H25</f>
        <v>0</v>
      </c>
      <c r="J25" s="102">
        <v>0</v>
      </c>
      <c r="K25" s="103">
        <f>E25*J25</f>
        <v>0</v>
      </c>
      <c r="O25" s="94"/>
      <c r="Z25" s="104"/>
      <c r="AA25" s="104">
        <v>1</v>
      </c>
      <c r="AB25" s="104">
        <v>7</v>
      </c>
      <c r="AC25" s="104">
        <v>7</v>
      </c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CA25" s="104">
        <v>1</v>
      </c>
      <c r="CB25" s="104">
        <v>7</v>
      </c>
      <c r="CZ25" s="61">
        <v>2</v>
      </c>
    </row>
    <row r="26" spans="1:104" x14ac:dyDescent="0.2">
      <c r="A26" s="105"/>
      <c r="B26" s="106"/>
      <c r="C26" s="174" t="s">
        <v>173</v>
      </c>
      <c r="D26" s="175"/>
      <c r="E26" s="175"/>
      <c r="F26" s="175"/>
      <c r="G26" s="176"/>
      <c r="I26" s="107"/>
      <c r="K26" s="107"/>
      <c r="L26" s="108" t="s">
        <v>173</v>
      </c>
      <c r="O26" s="9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</row>
    <row r="27" spans="1:104" ht="22.5" x14ac:dyDescent="0.2">
      <c r="A27" s="95">
        <v>11</v>
      </c>
      <c r="B27" s="96" t="s">
        <v>174</v>
      </c>
      <c r="C27" s="97" t="s">
        <v>171</v>
      </c>
      <c r="D27" s="98" t="s">
        <v>51</v>
      </c>
      <c r="E27" s="99">
        <v>10</v>
      </c>
      <c r="F27" s="100"/>
      <c r="G27" s="101">
        <f>E27*F27</f>
        <v>0</v>
      </c>
      <c r="H27" s="102">
        <v>0</v>
      </c>
      <c r="I27" s="103">
        <f>E27*H27</f>
        <v>0</v>
      </c>
      <c r="J27" s="102">
        <v>0</v>
      </c>
      <c r="K27" s="103">
        <f>E27*J27</f>
        <v>0</v>
      </c>
      <c r="O27" s="94"/>
      <c r="Z27" s="104"/>
      <c r="AA27" s="104">
        <v>1</v>
      </c>
      <c r="AB27" s="104">
        <v>7</v>
      </c>
      <c r="AC27" s="104">
        <v>7</v>
      </c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CA27" s="104">
        <v>1</v>
      </c>
      <c r="CB27" s="104">
        <v>7</v>
      </c>
      <c r="CZ27" s="61">
        <v>2</v>
      </c>
    </row>
    <row r="28" spans="1:104" x14ac:dyDescent="0.2">
      <c r="A28" s="105"/>
      <c r="B28" s="106"/>
      <c r="C28" s="174" t="s">
        <v>173</v>
      </c>
      <c r="D28" s="175"/>
      <c r="E28" s="175"/>
      <c r="F28" s="175"/>
      <c r="G28" s="176"/>
      <c r="I28" s="107"/>
      <c r="K28" s="107"/>
      <c r="L28" s="108" t="s">
        <v>173</v>
      </c>
      <c r="O28" s="9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</row>
    <row r="29" spans="1:104" x14ac:dyDescent="0.2">
      <c r="A29" s="95">
        <v>12</v>
      </c>
      <c r="B29" s="96" t="s">
        <v>175</v>
      </c>
      <c r="C29" s="97" t="s">
        <v>176</v>
      </c>
      <c r="D29" s="98" t="s">
        <v>177</v>
      </c>
      <c r="E29" s="99">
        <v>1</v>
      </c>
      <c r="F29" s="100"/>
      <c r="G29" s="101">
        <f t="shared" ref="G29:G38" si="0">E29*F29</f>
        <v>0</v>
      </c>
      <c r="H29" s="102">
        <v>0</v>
      </c>
      <c r="I29" s="103">
        <f t="shared" ref="I29:I38" si="1">E29*H29</f>
        <v>0</v>
      </c>
      <c r="J29" s="102">
        <v>0</v>
      </c>
      <c r="K29" s="103">
        <f t="shared" ref="K29:K38" si="2">E29*J29</f>
        <v>0</v>
      </c>
      <c r="O29" s="94"/>
      <c r="Z29" s="104"/>
      <c r="AA29" s="104">
        <v>1</v>
      </c>
      <c r="AB29" s="104">
        <v>7</v>
      </c>
      <c r="AC29" s="104">
        <v>7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7</v>
      </c>
      <c r="CZ29" s="61">
        <v>2</v>
      </c>
    </row>
    <row r="30" spans="1:104" x14ac:dyDescent="0.2">
      <c r="A30" s="95">
        <v>13</v>
      </c>
      <c r="B30" s="96" t="s">
        <v>178</v>
      </c>
      <c r="C30" s="97" t="s">
        <v>179</v>
      </c>
      <c r="D30" s="98" t="s">
        <v>177</v>
      </c>
      <c r="E30" s="99">
        <v>2</v>
      </c>
      <c r="F30" s="100"/>
      <c r="G30" s="101">
        <f t="shared" si="0"/>
        <v>0</v>
      </c>
      <c r="H30" s="102">
        <v>0</v>
      </c>
      <c r="I30" s="103">
        <f t="shared" si="1"/>
        <v>0</v>
      </c>
      <c r="J30" s="102">
        <v>0</v>
      </c>
      <c r="K30" s="103">
        <f t="shared" si="2"/>
        <v>0</v>
      </c>
      <c r="O30" s="94"/>
      <c r="Z30" s="104"/>
      <c r="AA30" s="104">
        <v>1</v>
      </c>
      <c r="AB30" s="104">
        <v>7</v>
      </c>
      <c r="AC30" s="104">
        <v>7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7</v>
      </c>
      <c r="CZ30" s="61">
        <v>2</v>
      </c>
    </row>
    <row r="31" spans="1:104" x14ac:dyDescent="0.2">
      <c r="A31" s="95">
        <v>14</v>
      </c>
      <c r="B31" s="96" t="s">
        <v>180</v>
      </c>
      <c r="C31" s="97" t="s">
        <v>181</v>
      </c>
      <c r="D31" s="98" t="s">
        <v>177</v>
      </c>
      <c r="E31" s="99">
        <v>3</v>
      </c>
      <c r="F31" s="100"/>
      <c r="G31" s="101">
        <f t="shared" si="0"/>
        <v>0</v>
      </c>
      <c r="H31" s="102">
        <v>0</v>
      </c>
      <c r="I31" s="103">
        <f t="shared" si="1"/>
        <v>0</v>
      </c>
      <c r="J31" s="102">
        <v>0</v>
      </c>
      <c r="K31" s="103">
        <f t="shared" si="2"/>
        <v>0</v>
      </c>
      <c r="O31" s="94"/>
      <c r="Z31" s="104"/>
      <c r="AA31" s="104">
        <v>1</v>
      </c>
      <c r="AB31" s="104">
        <v>7</v>
      </c>
      <c r="AC31" s="104">
        <v>7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7</v>
      </c>
      <c r="CZ31" s="61">
        <v>2</v>
      </c>
    </row>
    <row r="32" spans="1:104" x14ac:dyDescent="0.2">
      <c r="A32" s="95">
        <v>15</v>
      </c>
      <c r="B32" s="96" t="s">
        <v>182</v>
      </c>
      <c r="C32" s="97" t="s">
        <v>183</v>
      </c>
      <c r="D32" s="98" t="s">
        <v>177</v>
      </c>
      <c r="E32" s="99">
        <v>2</v>
      </c>
      <c r="F32" s="100"/>
      <c r="G32" s="101">
        <f t="shared" si="0"/>
        <v>0</v>
      </c>
      <c r="H32" s="102">
        <v>0</v>
      </c>
      <c r="I32" s="103">
        <f t="shared" si="1"/>
        <v>0</v>
      </c>
      <c r="J32" s="102">
        <v>0</v>
      </c>
      <c r="K32" s="103">
        <f t="shared" si="2"/>
        <v>0</v>
      </c>
      <c r="O32" s="94"/>
      <c r="Z32" s="104"/>
      <c r="AA32" s="104">
        <v>1</v>
      </c>
      <c r="AB32" s="104">
        <v>7</v>
      </c>
      <c r="AC32" s="104">
        <v>7</v>
      </c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CA32" s="104">
        <v>1</v>
      </c>
      <c r="CB32" s="104">
        <v>7</v>
      </c>
      <c r="CZ32" s="61">
        <v>2</v>
      </c>
    </row>
    <row r="33" spans="1:104" x14ac:dyDescent="0.2">
      <c r="A33" s="95">
        <v>16</v>
      </c>
      <c r="B33" s="96" t="s">
        <v>184</v>
      </c>
      <c r="C33" s="97" t="s">
        <v>185</v>
      </c>
      <c r="D33" s="98" t="s">
        <v>177</v>
      </c>
      <c r="E33" s="99">
        <v>4</v>
      </c>
      <c r="F33" s="100"/>
      <c r="G33" s="101">
        <f t="shared" si="0"/>
        <v>0</v>
      </c>
      <c r="H33" s="102">
        <v>0</v>
      </c>
      <c r="I33" s="103">
        <f t="shared" si="1"/>
        <v>0</v>
      </c>
      <c r="J33" s="102">
        <v>0</v>
      </c>
      <c r="K33" s="103">
        <f t="shared" si="2"/>
        <v>0</v>
      </c>
      <c r="O33" s="94"/>
      <c r="Z33" s="104"/>
      <c r="AA33" s="104">
        <v>1</v>
      </c>
      <c r="AB33" s="104">
        <v>7</v>
      </c>
      <c r="AC33" s="104">
        <v>7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7</v>
      </c>
      <c r="CZ33" s="61">
        <v>2</v>
      </c>
    </row>
    <row r="34" spans="1:104" x14ac:dyDescent="0.2">
      <c r="A34" s="95">
        <v>17</v>
      </c>
      <c r="B34" s="96" t="s">
        <v>186</v>
      </c>
      <c r="C34" s="97" t="s">
        <v>187</v>
      </c>
      <c r="D34" s="98" t="s">
        <v>177</v>
      </c>
      <c r="E34" s="99">
        <v>1</v>
      </c>
      <c r="F34" s="100"/>
      <c r="G34" s="101">
        <f t="shared" si="0"/>
        <v>0</v>
      </c>
      <c r="H34" s="102">
        <v>0</v>
      </c>
      <c r="I34" s="103">
        <f t="shared" si="1"/>
        <v>0</v>
      </c>
      <c r="J34" s="102">
        <v>0</v>
      </c>
      <c r="K34" s="103">
        <f t="shared" si="2"/>
        <v>0</v>
      </c>
      <c r="O34" s="94"/>
      <c r="Z34" s="104"/>
      <c r="AA34" s="104">
        <v>1</v>
      </c>
      <c r="AB34" s="104">
        <v>7</v>
      </c>
      <c r="AC34" s="104">
        <v>7</v>
      </c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CA34" s="104">
        <v>1</v>
      </c>
      <c r="CB34" s="104">
        <v>7</v>
      </c>
      <c r="CZ34" s="61">
        <v>2</v>
      </c>
    </row>
    <row r="35" spans="1:104" x14ac:dyDescent="0.2">
      <c r="A35" s="95">
        <v>18</v>
      </c>
      <c r="B35" s="96" t="s">
        <v>188</v>
      </c>
      <c r="C35" s="97" t="s">
        <v>189</v>
      </c>
      <c r="D35" s="98" t="s">
        <v>177</v>
      </c>
      <c r="E35" s="99">
        <v>2</v>
      </c>
      <c r="F35" s="100"/>
      <c r="G35" s="101">
        <f t="shared" si="0"/>
        <v>0</v>
      </c>
      <c r="H35" s="102">
        <v>0</v>
      </c>
      <c r="I35" s="103">
        <f t="shared" si="1"/>
        <v>0</v>
      </c>
      <c r="J35" s="102">
        <v>0</v>
      </c>
      <c r="K35" s="103">
        <f t="shared" si="2"/>
        <v>0</v>
      </c>
      <c r="O35" s="94"/>
      <c r="Z35" s="104"/>
      <c r="AA35" s="104">
        <v>1</v>
      </c>
      <c r="AB35" s="104">
        <v>7</v>
      </c>
      <c r="AC35" s="104">
        <v>7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7</v>
      </c>
      <c r="CZ35" s="61">
        <v>2</v>
      </c>
    </row>
    <row r="36" spans="1:104" x14ac:dyDescent="0.2">
      <c r="A36" s="95">
        <v>19</v>
      </c>
      <c r="B36" s="96" t="s">
        <v>190</v>
      </c>
      <c r="C36" s="97" t="s">
        <v>191</v>
      </c>
      <c r="D36" s="98" t="s">
        <v>51</v>
      </c>
      <c r="E36" s="99">
        <v>40</v>
      </c>
      <c r="F36" s="100"/>
      <c r="G36" s="101">
        <f t="shared" si="0"/>
        <v>0</v>
      </c>
      <c r="H36" s="102">
        <v>0</v>
      </c>
      <c r="I36" s="103">
        <f t="shared" si="1"/>
        <v>0</v>
      </c>
      <c r="J36" s="102">
        <v>0</v>
      </c>
      <c r="K36" s="103">
        <f t="shared" si="2"/>
        <v>0</v>
      </c>
      <c r="O36" s="94"/>
      <c r="Z36" s="104"/>
      <c r="AA36" s="104">
        <v>1</v>
      </c>
      <c r="AB36" s="104">
        <v>7</v>
      </c>
      <c r="AC36" s="104">
        <v>7</v>
      </c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CA36" s="104">
        <v>1</v>
      </c>
      <c r="CB36" s="104">
        <v>7</v>
      </c>
      <c r="CZ36" s="61">
        <v>2</v>
      </c>
    </row>
    <row r="37" spans="1:104" x14ac:dyDescent="0.2">
      <c r="A37" s="95">
        <v>20</v>
      </c>
      <c r="B37" s="96" t="s">
        <v>192</v>
      </c>
      <c r="C37" s="97" t="s">
        <v>193</v>
      </c>
      <c r="D37" s="98" t="s">
        <v>51</v>
      </c>
      <c r="E37" s="99">
        <v>40</v>
      </c>
      <c r="F37" s="100"/>
      <c r="G37" s="101">
        <f t="shared" si="0"/>
        <v>0</v>
      </c>
      <c r="H37" s="102">
        <v>0</v>
      </c>
      <c r="I37" s="103">
        <f t="shared" si="1"/>
        <v>0</v>
      </c>
      <c r="J37" s="102">
        <v>0</v>
      </c>
      <c r="K37" s="103">
        <f t="shared" si="2"/>
        <v>0</v>
      </c>
      <c r="O37" s="94"/>
      <c r="Z37" s="104"/>
      <c r="AA37" s="104">
        <v>1</v>
      </c>
      <c r="AB37" s="104">
        <v>7</v>
      </c>
      <c r="AC37" s="104">
        <v>7</v>
      </c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CA37" s="104">
        <v>1</v>
      </c>
      <c r="CB37" s="104">
        <v>7</v>
      </c>
      <c r="CZ37" s="61">
        <v>2</v>
      </c>
    </row>
    <row r="38" spans="1:104" x14ac:dyDescent="0.2">
      <c r="A38" s="95">
        <v>21</v>
      </c>
      <c r="B38" s="96" t="s">
        <v>194</v>
      </c>
      <c r="C38" s="97" t="s">
        <v>195</v>
      </c>
      <c r="D38" s="98" t="s">
        <v>160</v>
      </c>
      <c r="E38" s="99">
        <v>10</v>
      </c>
      <c r="F38" s="100"/>
      <c r="G38" s="101">
        <f t="shared" si="0"/>
        <v>0</v>
      </c>
      <c r="H38" s="102">
        <v>0</v>
      </c>
      <c r="I38" s="103">
        <f t="shared" si="1"/>
        <v>0</v>
      </c>
      <c r="J38" s="102">
        <v>0</v>
      </c>
      <c r="K38" s="103">
        <f t="shared" si="2"/>
        <v>0</v>
      </c>
      <c r="O38" s="94"/>
      <c r="Z38" s="104"/>
      <c r="AA38" s="104">
        <v>1</v>
      </c>
      <c r="AB38" s="104">
        <v>7</v>
      </c>
      <c r="AC38" s="104">
        <v>7</v>
      </c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  <c r="CA38" s="104">
        <v>1</v>
      </c>
      <c r="CB38" s="104">
        <v>7</v>
      </c>
      <c r="CZ38" s="61">
        <v>2</v>
      </c>
    </row>
    <row r="39" spans="1:104" x14ac:dyDescent="0.2">
      <c r="A39" s="114" t="s">
        <v>30</v>
      </c>
      <c r="B39" s="115" t="s">
        <v>161</v>
      </c>
      <c r="C39" s="116" t="s">
        <v>162</v>
      </c>
      <c r="D39" s="117"/>
      <c r="E39" s="118"/>
      <c r="F39" s="118"/>
      <c r="G39" s="119">
        <f>SUM(G18:G38)</f>
        <v>0</v>
      </c>
      <c r="H39" s="120"/>
      <c r="I39" s="121">
        <f>SUM(I18:I38)</f>
        <v>0</v>
      </c>
      <c r="J39" s="122"/>
      <c r="K39" s="121">
        <f>SUM(K18:K38)</f>
        <v>0</v>
      </c>
      <c r="O39" s="94"/>
      <c r="X39" s="123">
        <f>K39</f>
        <v>0</v>
      </c>
      <c r="Y39" s="123">
        <f>I39</f>
        <v>0</v>
      </c>
      <c r="Z39" s="124">
        <f>G39</f>
        <v>0</v>
      </c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25"/>
      <c r="BB39" s="125"/>
      <c r="BC39" s="125"/>
      <c r="BD39" s="125"/>
      <c r="BE39" s="125"/>
      <c r="BF39" s="125"/>
      <c r="BG39" s="104"/>
      <c r="BH39" s="104"/>
      <c r="BI39" s="104"/>
      <c r="BJ39" s="104"/>
      <c r="BK39" s="104"/>
    </row>
    <row r="40" spans="1:104" ht="14.25" customHeight="1" x14ac:dyDescent="0.2">
      <c r="A40" s="86" t="s">
        <v>27</v>
      </c>
      <c r="B40" s="87" t="s">
        <v>196</v>
      </c>
      <c r="C40" s="88" t="s">
        <v>197</v>
      </c>
      <c r="D40" s="89"/>
      <c r="E40" s="90"/>
      <c r="F40" s="90"/>
      <c r="G40" s="91"/>
      <c r="H40" s="92"/>
      <c r="I40" s="93"/>
      <c r="J40" s="92"/>
      <c r="K40" s="93"/>
      <c r="O40" s="94"/>
    </row>
    <row r="41" spans="1:104" ht="22.5" x14ac:dyDescent="0.2">
      <c r="A41" s="95">
        <v>22</v>
      </c>
      <c r="B41" s="96" t="s">
        <v>198</v>
      </c>
      <c r="C41" s="97" t="s">
        <v>199</v>
      </c>
      <c r="D41" s="98" t="s">
        <v>200</v>
      </c>
      <c r="E41" s="99">
        <v>1</v>
      </c>
      <c r="F41" s="100"/>
      <c r="G41" s="101">
        <f>E41*F41</f>
        <v>0</v>
      </c>
      <c r="H41" s="102">
        <v>0</v>
      </c>
      <c r="I41" s="103">
        <f>E41*H41</f>
        <v>0</v>
      </c>
      <c r="J41" s="102">
        <v>0</v>
      </c>
      <c r="K41" s="103">
        <f>E41*J41</f>
        <v>0</v>
      </c>
      <c r="O41" s="94"/>
      <c r="Z41" s="104"/>
      <c r="AA41" s="104">
        <v>1</v>
      </c>
      <c r="AB41" s="104">
        <v>7</v>
      </c>
      <c r="AC41" s="104">
        <v>7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7</v>
      </c>
      <c r="CZ41" s="61">
        <v>2</v>
      </c>
    </row>
    <row r="42" spans="1:104" ht="45" x14ac:dyDescent="0.2">
      <c r="A42" s="105"/>
      <c r="B42" s="106"/>
      <c r="C42" s="174" t="s">
        <v>201</v>
      </c>
      <c r="D42" s="175"/>
      <c r="E42" s="175"/>
      <c r="F42" s="175"/>
      <c r="G42" s="176"/>
      <c r="I42" s="107"/>
      <c r="K42" s="107"/>
      <c r="L42" s="108" t="s">
        <v>201</v>
      </c>
      <c r="O42" s="9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</row>
    <row r="43" spans="1:104" x14ac:dyDescent="0.2">
      <c r="A43" s="114" t="s">
        <v>30</v>
      </c>
      <c r="B43" s="115" t="s">
        <v>196</v>
      </c>
      <c r="C43" s="116" t="s">
        <v>197</v>
      </c>
      <c r="D43" s="117"/>
      <c r="E43" s="118"/>
      <c r="F43" s="118"/>
      <c r="G43" s="119">
        <f>SUM(G40:G42)</f>
        <v>0</v>
      </c>
      <c r="H43" s="120"/>
      <c r="I43" s="121">
        <f>SUM(I40:I42)</f>
        <v>0</v>
      </c>
      <c r="J43" s="122"/>
      <c r="K43" s="121">
        <f>SUM(K40:K42)</f>
        <v>0</v>
      </c>
      <c r="O43" s="94"/>
      <c r="X43" s="123">
        <f>K43</f>
        <v>0</v>
      </c>
      <c r="Y43" s="123">
        <f>I43</f>
        <v>0</v>
      </c>
      <c r="Z43" s="124">
        <f>G43</f>
        <v>0</v>
      </c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25"/>
      <c r="BB43" s="125"/>
      <c r="BC43" s="125"/>
      <c r="BD43" s="125"/>
      <c r="BE43" s="125"/>
      <c r="BF43" s="125"/>
      <c r="BG43" s="104"/>
      <c r="BH43" s="104"/>
      <c r="BI43" s="104"/>
      <c r="BJ43" s="104"/>
      <c r="BK43" s="104"/>
    </row>
    <row r="44" spans="1:104" ht="14.25" customHeight="1" x14ac:dyDescent="0.2">
      <c r="A44" s="86" t="s">
        <v>27</v>
      </c>
      <c r="B44" s="87" t="s">
        <v>90</v>
      </c>
      <c r="C44" s="88" t="s">
        <v>202</v>
      </c>
      <c r="D44" s="89"/>
      <c r="E44" s="90"/>
      <c r="F44" s="90"/>
      <c r="G44" s="91"/>
      <c r="H44" s="92"/>
      <c r="I44" s="93"/>
      <c r="J44" s="92"/>
      <c r="K44" s="93"/>
      <c r="O44" s="94"/>
    </row>
    <row r="45" spans="1:104" ht="22.5" x14ac:dyDescent="0.2">
      <c r="A45" s="95">
        <v>23</v>
      </c>
      <c r="B45" s="96" t="s">
        <v>203</v>
      </c>
      <c r="C45" s="97" t="s">
        <v>204</v>
      </c>
      <c r="D45" s="98" t="s">
        <v>160</v>
      </c>
      <c r="E45" s="99">
        <v>30</v>
      </c>
      <c r="F45" s="100"/>
      <c r="G45" s="101">
        <f>E45*F45</f>
        <v>0</v>
      </c>
      <c r="H45" s="102">
        <v>0</v>
      </c>
      <c r="I45" s="103">
        <f>E45*H45</f>
        <v>0</v>
      </c>
      <c r="J45" s="102">
        <v>0</v>
      </c>
      <c r="K45" s="103">
        <f>E45*J45</f>
        <v>0</v>
      </c>
      <c r="O45" s="94"/>
      <c r="Z45" s="104"/>
      <c r="AA45" s="104">
        <v>1</v>
      </c>
      <c r="AB45" s="104">
        <v>1</v>
      </c>
      <c r="AC45" s="104">
        <v>1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1</v>
      </c>
      <c r="CZ45" s="61">
        <v>1</v>
      </c>
    </row>
    <row r="46" spans="1:104" x14ac:dyDescent="0.2">
      <c r="A46" s="105"/>
      <c r="B46" s="106"/>
      <c r="C46" s="174" t="s">
        <v>205</v>
      </c>
      <c r="D46" s="175"/>
      <c r="E46" s="175"/>
      <c r="F46" s="175"/>
      <c r="G46" s="176"/>
      <c r="I46" s="107"/>
      <c r="K46" s="107"/>
      <c r="L46" s="108" t="s">
        <v>205</v>
      </c>
      <c r="O46" s="9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</row>
    <row r="47" spans="1:104" x14ac:dyDescent="0.2">
      <c r="A47" s="95">
        <v>24</v>
      </c>
      <c r="B47" s="96" t="s">
        <v>206</v>
      </c>
      <c r="C47" s="97" t="s">
        <v>207</v>
      </c>
      <c r="D47" s="98" t="s">
        <v>160</v>
      </c>
      <c r="E47" s="99">
        <v>10</v>
      </c>
      <c r="F47" s="100"/>
      <c r="G47" s="101">
        <f>E47*F47</f>
        <v>0</v>
      </c>
      <c r="H47" s="102">
        <v>0</v>
      </c>
      <c r="I47" s="103">
        <f>E47*H47</f>
        <v>0</v>
      </c>
      <c r="J47" s="102">
        <v>0</v>
      </c>
      <c r="K47" s="103">
        <f>E47*J47</f>
        <v>0</v>
      </c>
      <c r="O47" s="94"/>
      <c r="Z47" s="104"/>
      <c r="AA47" s="104">
        <v>1</v>
      </c>
      <c r="AB47" s="104">
        <v>1</v>
      </c>
      <c r="AC47" s="104">
        <v>1</v>
      </c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CA47" s="104">
        <v>1</v>
      </c>
      <c r="CB47" s="104">
        <v>1</v>
      </c>
      <c r="CZ47" s="61">
        <v>1</v>
      </c>
    </row>
    <row r="48" spans="1:104" x14ac:dyDescent="0.2">
      <c r="A48" s="95">
        <v>25</v>
      </c>
      <c r="B48" s="96" t="s">
        <v>208</v>
      </c>
      <c r="C48" s="97" t="s">
        <v>209</v>
      </c>
      <c r="D48" s="98" t="s">
        <v>160</v>
      </c>
      <c r="E48" s="99">
        <v>3</v>
      </c>
      <c r="F48" s="100"/>
      <c r="G48" s="101">
        <f>E48*F48</f>
        <v>0</v>
      </c>
      <c r="H48" s="102">
        <v>0</v>
      </c>
      <c r="I48" s="103">
        <f>E48*H48</f>
        <v>0</v>
      </c>
      <c r="J48" s="102">
        <v>0</v>
      </c>
      <c r="K48" s="103">
        <f>E48*J48</f>
        <v>0</v>
      </c>
      <c r="O48" s="94"/>
      <c r="Z48" s="104"/>
      <c r="AA48" s="104">
        <v>1</v>
      </c>
      <c r="AB48" s="104">
        <v>1</v>
      </c>
      <c r="AC48" s="104">
        <v>1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CA48" s="104">
        <v>1</v>
      </c>
      <c r="CB48" s="104">
        <v>1</v>
      </c>
      <c r="CZ48" s="61">
        <v>1</v>
      </c>
    </row>
    <row r="49" spans="1:63" x14ac:dyDescent="0.2">
      <c r="A49" s="114" t="s">
        <v>30</v>
      </c>
      <c r="B49" s="115" t="s">
        <v>90</v>
      </c>
      <c r="C49" s="116" t="s">
        <v>202</v>
      </c>
      <c r="D49" s="117"/>
      <c r="E49" s="118"/>
      <c r="F49" s="118"/>
      <c r="G49" s="119">
        <f>SUM(G44:G48)</f>
        <v>0</v>
      </c>
      <c r="H49" s="120"/>
      <c r="I49" s="121">
        <f>SUM(I44:I48)</f>
        <v>0</v>
      </c>
      <c r="J49" s="122"/>
      <c r="K49" s="121">
        <f>SUM(K44:K48)</f>
        <v>0</v>
      </c>
      <c r="O49" s="94"/>
      <c r="X49" s="123">
        <f>K49</f>
        <v>0</v>
      </c>
      <c r="Y49" s="123">
        <f>I49</f>
        <v>0</v>
      </c>
      <c r="Z49" s="124">
        <f>G49</f>
        <v>0</v>
      </c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25"/>
      <c r="BB49" s="125"/>
      <c r="BC49" s="125"/>
      <c r="BD49" s="125"/>
      <c r="BE49" s="125"/>
      <c r="BF49" s="125"/>
      <c r="BG49" s="104"/>
      <c r="BH49" s="104"/>
      <c r="BI49" s="104"/>
      <c r="BJ49" s="104"/>
      <c r="BK49" s="104"/>
    </row>
    <row r="50" spans="1:63" x14ac:dyDescent="0.2">
      <c r="A50" s="126" t="s">
        <v>31</v>
      </c>
      <c r="B50" s="127" t="s">
        <v>32</v>
      </c>
      <c r="C50" s="128"/>
      <c r="D50" s="129"/>
      <c r="E50" s="130"/>
      <c r="F50" s="130"/>
      <c r="G50" s="131">
        <f>SUM(Z7:Z50)</f>
        <v>0</v>
      </c>
      <c r="H50" s="132"/>
      <c r="I50" s="133">
        <f>SUM(Y7:Y50)</f>
        <v>0</v>
      </c>
      <c r="J50" s="132"/>
      <c r="K50" s="133">
        <f>SUM(X7:X50)</f>
        <v>0</v>
      </c>
      <c r="O50" s="94"/>
      <c r="BA50" s="134"/>
      <c r="BB50" s="134"/>
      <c r="BC50" s="134"/>
      <c r="BD50" s="134"/>
      <c r="BE50" s="134"/>
      <c r="BF50" s="134"/>
    </row>
    <row r="51" spans="1:63" x14ac:dyDescent="0.2">
      <c r="E51" s="61"/>
    </row>
    <row r="52" spans="1:63" x14ac:dyDescent="0.2">
      <c r="E52" s="61"/>
    </row>
    <row r="53" spans="1:63" x14ac:dyDescent="0.2">
      <c r="E53" s="61"/>
    </row>
    <row r="54" spans="1:63" x14ac:dyDescent="0.2">
      <c r="E54" s="61"/>
    </row>
    <row r="55" spans="1:63" x14ac:dyDescent="0.2">
      <c r="E55" s="61"/>
    </row>
    <row r="56" spans="1:63" x14ac:dyDescent="0.2">
      <c r="E56" s="61"/>
    </row>
    <row r="57" spans="1:63" x14ac:dyDescent="0.2">
      <c r="E57" s="61"/>
    </row>
    <row r="58" spans="1:63" x14ac:dyDescent="0.2">
      <c r="E58" s="61"/>
    </row>
    <row r="59" spans="1:63" x14ac:dyDescent="0.2">
      <c r="E59" s="61"/>
    </row>
    <row r="60" spans="1:63" x14ac:dyDescent="0.2">
      <c r="E60" s="61"/>
    </row>
    <row r="61" spans="1:63" x14ac:dyDescent="0.2">
      <c r="E61" s="61"/>
    </row>
    <row r="62" spans="1:63" x14ac:dyDescent="0.2">
      <c r="E62" s="61"/>
    </row>
    <row r="63" spans="1:63" x14ac:dyDescent="0.2">
      <c r="E63" s="61"/>
    </row>
    <row r="64" spans="1:63" x14ac:dyDescent="0.2">
      <c r="E64" s="61"/>
    </row>
    <row r="65" spans="5:5" x14ac:dyDescent="0.2">
      <c r="E65" s="61"/>
    </row>
    <row r="66" spans="5:5" x14ac:dyDescent="0.2">
      <c r="E66" s="61"/>
    </row>
    <row r="67" spans="5:5" x14ac:dyDescent="0.2">
      <c r="E67" s="61"/>
    </row>
    <row r="68" spans="5:5" x14ac:dyDescent="0.2">
      <c r="E68" s="61"/>
    </row>
    <row r="69" spans="5:5" x14ac:dyDescent="0.2">
      <c r="E69" s="61"/>
    </row>
    <row r="70" spans="5:5" x14ac:dyDescent="0.2">
      <c r="E70" s="61"/>
    </row>
    <row r="71" spans="5:5" x14ac:dyDescent="0.2">
      <c r="E71" s="61"/>
    </row>
    <row r="72" spans="5:5" x14ac:dyDescent="0.2">
      <c r="E72" s="61"/>
    </row>
    <row r="73" spans="5:5" x14ac:dyDescent="0.2">
      <c r="E73" s="61"/>
    </row>
    <row r="74" spans="5:5" x14ac:dyDescent="0.2">
      <c r="E74" s="61"/>
    </row>
    <row r="75" spans="5:5" x14ac:dyDescent="0.2">
      <c r="E75" s="61"/>
    </row>
    <row r="76" spans="5:5" x14ac:dyDescent="0.2">
      <c r="E76" s="61"/>
    </row>
    <row r="77" spans="5:5" x14ac:dyDescent="0.2">
      <c r="E77" s="61"/>
    </row>
    <row r="78" spans="5:5" x14ac:dyDescent="0.2">
      <c r="E78" s="61"/>
    </row>
    <row r="79" spans="5:5" x14ac:dyDescent="0.2">
      <c r="E79" s="61"/>
    </row>
    <row r="80" spans="5:5" x14ac:dyDescent="0.2">
      <c r="E80" s="61"/>
    </row>
    <row r="81" spans="5:5" x14ac:dyDescent="0.2">
      <c r="E81" s="61"/>
    </row>
    <row r="82" spans="5:5" x14ac:dyDescent="0.2">
      <c r="E82" s="61"/>
    </row>
    <row r="83" spans="5:5" x14ac:dyDescent="0.2">
      <c r="E83" s="61"/>
    </row>
    <row r="84" spans="5:5" x14ac:dyDescent="0.2">
      <c r="E84" s="61"/>
    </row>
    <row r="85" spans="5:5" x14ac:dyDescent="0.2">
      <c r="E85" s="61"/>
    </row>
    <row r="86" spans="5:5" x14ac:dyDescent="0.2">
      <c r="E86" s="61"/>
    </row>
    <row r="87" spans="5:5" x14ac:dyDescent="0.2">
      <c r="E87" s="61"/>
    </row>
    <row r="88" spans="5:5" x14ac:dyDescent="0.2">
      <c r="E88" s="61"/>
    </row>
    <row r="89" spans="5:5" x14ac:dyDescent="0.2">
      <c r="E89" s="61"/>
    </row>
    <row r="90" spans="5:5" x14ac:dyDescent="0.2">
      <c r="E90" s="61"/>
    </row>
    <row r="91" spans="5:5" x14ac:dyDescent="0.2">
      <c r="E91" s="61"/>
    </row>
    <row r="92" spans="5:5" x14ac:dyDescent="0.2">
      <c r="E92" s="61"/>
    </row>
    <row r="93" spans="5:5" x14ac:dyDescent="0.2">
      <c r="E93" s="61"/>
    </row>
    <row r="94" spans="5:5" x14ac:dyDescent="0.2">
      <c r="E94" s="61"/>
    </row>
    <row r="95" spans="5:5" x14ac:dyDescent="0.2">
      <c r="E95" s="61"/>
    </row>
    <row r="96" spans="5:5" x14ac:dyDescent="0.2">
      <c r="E96" s="61"/>
    </row>
    <row r="97" spans="1:7" x14ac:dyDescent="0.2">
      <c r="E97" s="61"/>
    </row>
    <row r="98" spans="1:7" x14ac:dyDescent="0.2">
      <c r="E98" s="61"/>
    </row>
    <row r="99" spans="1:7" x14ac:dyDescent="0.2">
      <c r="E99" s="61"/>
    </row>
    <row r="100" spans="1:7" x14ac:dyDescent="0.2">
      <c r="E100" s="61"/>
    </row>
    <row r="101" spans="1:7" x14ac:dyDescent="0.2">
      <c r="A101" s="135"/>
      <c r="B101" s="135"/>
    </row>
    <row r="102" spans="1:7" x14ac:dyDescent="0.2">
      <c r="C102" s="136"/>
      <c r="D102" s="136"/>
      <c r="E102" s="137"/>
      <c r="F102" s="136"/>
      <c r="G102" s="138"/>
    </row>
    <row r="103" spans="1:7" x14ac:dyDescent="0.2">
      <c r="A103" s="135"/>
      <c r="B103" s="135"/>
    </row>
    <row r="1020" spans="1:7" x14ac:dyDescent="0.2">
      <c r="A1020" s="139"/>
      <c r="B1020" s="140"/>
      <c r="C1020" s="141" t="s">
        <v>33</v>
      </c>
      <c r="D1020" s="142"/>
      <c r="F1020" s="80"/>
      <c r="G1020" s="107">
        <v>100000</v>
      </c>
    </row>
    <row r="1021" spans="1:7" x14ac:dyDescent="0.2">
      <c r="A1021" s="139"/>
      <c r="B1021" s="140"/>
      <c r="C1021" s="141" t="s">
        <v>34</v>
      </c>
      <c r="D1021" s="142"/>
      <c r="F1021" s="80"/>
      <c r="G1021" s="107">
        <v>100000</v>
      </c>
    </row>
    <row r="1022" spans="1:7" x14ac:dyDescent="0.2">
      <c r="A1022" s="139"/>
      <c r="B1022" s="140"/>
      <c r="C1022" s="141" t="s">
        <v>35</v>
      </c>
      <c r="D1022" s="142"/>
      <c r="F1022" s="80"/>
      <c r="G1022" s="107">
        <v>100000</v>
      </c>
    </row>
    <row r="1023" spans="1:7" x14ac:dyDescent="0.2">
      <c r="A1023" s="139"/>
      <c r="B1023" s="140"/>
      <c r="C1023" s="141" t="s">
        <v>36</v>
      </c>
      <c r="D1023" s="142"/>
      <c r="F1023" s="80"/>
      <c r="G1023" s="107">
        <v>100000</v>
      </c>
    </row>
    <row r="1024" spans="1:7" x14ac:dyDescent="0.2">
      <c r="A1024" s="139"/>
      <c r="B1024" s="140"/>
      <c r="C1024" s="141" t="s">
        <v>37</v>
      </c>
      <c r="D1024" s="142"/>
      <c r="F1024" s="80"/>
      <c r="G1024" s="107">
        <v>100000</v>
      </c>
    </row>
    <row r="1025" spans="1:7" x14ac:dyDescent="0.2">
      <c r="A1025" s="139"/>
      <c r="B1025" s="140"/>
      <c r="C1025" s="141" t="s">
        <v>38</v>
      </c>
      <c r="D1025" s="142"/>
      <c r="F1025" s="80"/>
      <c r="G1025" s="107">
        <v>100000</v>
      </c>
    </row>
    <row r="1026" spans="1:7" x14ac:dyDescent="0.2">
      <c r="A1026" s="139"/>
      <c r="B1026" s="140"/>
      <c r="C1026" s="141" t="s">
        <v>39</v>
      </c>
      <c r="D1026" s="142"/>
      <c r="F1026" s="80"/>
      <c r="G1026" s="107">
        <v>100000</v>
      </c>
    </row>
  </sheetData>
  <mergeCells count="11">
    <mergeCell ref="A1:G1"/>
    <mergeCell ref="C9:G9"/>
    <mergeCell ref="C11:G11"/>
    <mergeCell ref="C13:G13"/>
    <mergeCell ref="C15:G15"/>
    <mergeCell ref="C46:G46"/>
    <mergeCell ref="C42:G42"/>
    <mergeCell ref="C22:G22"/>
    <mergeCell ref="C24:G24"/>
    <mergeCell ref="C26:G26"/>
    <mergeCell ref="C28:G28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CZ996"/>
  <sheetViews>
    <sheetView showGridLines="0" showZeros="0" zoomScaleNormal="100" workbookViewId="0">
      <selection activeCell="F8" sqref="F8:F17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3" t="s">
        <v>13</v>
      </c>
      <c r="B1" s="173"/>
      <c r="C1" s="173"/>
      <c r="D1" s="173"/>
      <c r="E1" s="173"/>
      <c r="F1" s="173"/>
      <c r="G1" s="173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144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235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211</v>
      </c>
      <c r="C7" s="88" t="s">
        <v>212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213</v>
      </c>
      <c r="C8" s="97" t="s">
        <v>214</v>
      </c>
      <c r="D8" s="98" t="s">
        <v>215</v>
      </c>
      <c r="E8" s="99">
        <v>1</v>
      </c>
      <c r="F8" s="100"/>
      <c r="G8" s="101">
        <f t="shared" ref="G8:G17" si="0">E8*F8</f>
        <v>0</v>
      </c>
      <c r="H8" s="102">
        <v>0</v>
      </c>
      <c r="I8" s="103">
        <f t="shared" ref="I8:I17" si="1">E8*H8</f>
        <v>0</v>
      </c>
      <c r="J8" s="102"/>
      <c r="K8" s="103">
        <f t="shared" ref="K8:K17" si="2">E8*J8</f>
        <v>0</v>
      </c>
      <c r="O8" s="94"/>
      <c r="Z8" s="104"/>
      <c r="AA8" s="104">
        <v>12</v>
      </c>
      <c r="AB8" s="104">
        <v>0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12</v>
      </c>
      <c r="CB8" s="104">
        <v>0</v>
      </c>
      <c r="CZ8" s="61">
        <v>1</v>
      </c>
    </row>
    <row r="9" spans="1:104" x14ac:dyDescent="0.2">
      <c r="A9" s="95">
        <v>2</v>
      </c>
      <c r="B9" s="96" t="s">
        <v>216</v>
      </c>
      <c r="C9" s="97" t="s">
        <v>217</v>
      </c>
      <c r="D9" s="98" t="s">
        <v>215</v>
      </c>
      <c r="E9" s="99">
        <v>1</v>
      </c>
      <c r="F9" s="100"/>
      <c r="G9" s="101">
        <f t="shared" si="0"/>
        <v>0</v>
      </c>
      <c r="H9" s="102">
        <v>0</v>
      </c>
      <c r="I9" s="103">
        <f t="shared" si="1"/>
        <v>0</v>
      </c>
      <c r="J9" s="102"/>
      <c r="K9" s="103">
        <f t="shared" si="2"/>
        <v>0</v>
      </c>
      <c r="O9" s="94"/>
      <c r="Z9" s="104"/>
      <c r="AA9" s="104">
        <v>12</v>
      </c>
      <c r="AB9" s="104">
        <v>0</v>
      </c>
      <c r="AC9" s="104">
        <v>6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12</v>
      </c>
      <c r="CB9" s="104">
        <v>0</v>
      </c>
      <c r="CZ9" s="61">
        <v>1</v>
      </c>
    </row>
    <row r="10" spans="1:104" x14ac:dyDescent="0.2">
      <c r="A10" s="95">
        <v>3</v>
      </c>
      <c r="B10" s="96" t="s">
        <v>218</v>
      </c>
      <c r="C10" s="97" t="s">
        <v>219</v>
      </c>
      <c r="D10" s="98" t="s">
        <v>215</v>
      </c>
      <c r="E10" s="99">
        <v>1</v>
      </c>
      <c r="F10" s="100"/>
      <c r="G10" s="101">
        <f t="shared" si="0"/>
        <v>0</v>
      </c>
      <c r="H10" s="102">
        <v>0</v>
      </c>
      <c r="I10" s="103">
        <f t="shared" si="1"/>
        <v>0</v>
      </c>
      <c r="J10" s="102"/>
      <c r="K10" s="103">
        <f t="shared" si="2"/>
        <v>0</v>
      </c>
      <c r="O10" s="94"/>
      <c r="Z10" s="104"/>
      <c r="AA10" s="104">
        <v>12</v>
      </c>
      <c r="AB10" s="104">
        <v>0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12</v>
      </c>
      <c r="CB10" s="104">
        <v>0</v>
      </c>
      <c r="CZ10" s="61">
        <v>1</v>
      </c>
    </row>
    <row r="11" spans="1:104" x14ac:dyDescent="0.2">
      <c r="A11" s="95">
        <v>4</v>
      </c>
      <c r="B11" s="96" t="s">
        <v>220</v>
      </c>
      <c r="C11" s="97" t="s">
        <v>221</v>
      </c>
      <c r="D11" s="98" t="s">
        <v>215</v>
      </c>
      <c r="E11" s="99">
        <v>1</v>
      </c>
      <c r="F11" s="100"/>
      <c r="G11" s="101">
        <f t="shared" si="0"/>
        <v>0</v>
      </c>
      <c r="H11" s="102">
        <v>0</v>
      </c>
      <c r="I11" s="103">
        <f t="shared" si="1"/>
        <v>0</v>
      </c>
      <c r="J11" s="102"/>
      <c r="K11" s="103">
        <f t="shared" si="2"/>
        <v>0</v>
      </c>
      <c r="O11" s="94"/>
      <c r="Z11" s="104"/>
      <c r="AA11" s="104">
        <v>12</v>
      </c>
      <c r="AB11" s="104">
        <v>0</v>
      </c>
      <c r="AC11" s="104">
        <v>8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12</v>
      </c>
      <c r="CB11" s="104">
        <v>0</v>
      </c>
      <c r="CZ11" s="61">
        <v>1</v>
      </c>
    </row>
    <row r="12" spans="1:104" x14ac:dyDescent="0.2">
      <c r="A12" s="95">
        <v>5</v>
      </c>
      <c r="B12" s="96" t="s">
        <v>222</v>
      </c>
      <c r="C12" s="97" t="s">
        <v>223</v>
      </c>
      <c r="D12" s="98" t="s">
        <v>215</v>
      </c>
      <c r="E12" s="99">
        <v>1</v>
      </c>
      <c r="F12" s="100"/>
      <c r="G12" s="101">
        <f t="shared" si="0"/>
        <v>0</v>
      </c>
      <c r="H12" s="102">
        <v>0</v>
      </c>
      <c r="I12" s="103">
        <f t="shared" si="1"/>
        <v>0</v>
      </c>
      <c r="J12" s="102"/>
      <c r="K12" s="103">
        <f t="shared" si="2"/>
        <v>0</v>
      </c>
      <c r="O12" s="94"/>
      <c r="Z12" s="104"/>
      <c r="AA12" s="104">
        <v>12</v>
      </c>
      <c r="AB12" s="104">
        <v>0</v>
      </c>
      <c r="AC12" s="104">
        <v>9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12</v>
      </c>
      <c r="CB12" s="104">
        <v>0</v>
      </c>
      <c r="CZ12" s="61">
        <v>1</v>
      </c>
    </row>
    <row r="13" spans="1:104" x14ac:dyDescent="0.2">
      <c r="A13" s="95">
        <v>6</v>
      </c>
      <c r="B13" s="96" t="s">
        <v>224</v>
      </c>
      <c r="C13" s="97" t="s">
        <v>225</v>
      </c>
      <c r="D13" s="98" t="s">
        <v>215</v>
      </c>
      <c r="E13" s="99">
        <v>1</v>
      </c>
      <c r="F13" s="100"/>
      <c r="G13" s="101">
        <f t="shared" si="0"/>
        <v>0</v>
      </c>
      <c r="H13" s="102">
        <v>0</v>
      </c>
      <c r="I13" s="103">
        <f t="shared" si="1"/>
        <v>0</v>
      </c>
      <c r="J13" s="102"/>
      <c r="K13" s="103">
        <f t="shared" si="2"/>
        <v>0</v>
      </c>
      <c r="O13" s="94"/>
      <c r="Z13" s="104"/>
      <c r="AA13" s="104">
        <v>12</v>
      </c>
      <c r="AB13" s="104">
        <v>0</v>
      </c>
      <c r="AC13" s="104">
        <v>10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12</v>
      </c>
      <c r="CB13" s="104">
        <v>0</v>
      </c>
      <c r="CZ13" s="61">
        <v>1</v>
      </c>
    </row>
    <row r="14" spans="1:104" x14ac:dyDescent="0.2">
      <c r="A14" s="95">
        <v>7</v>
      </c>
      <c r="B14" s="96" t="s">
        <v>226</v>
      </c>
      <c r="C14" s="97" t="s">
        <v>227</v>
      </c>
      <c r="D14" s="98" t="s">
        <v>215</v>
      </c>
      <c r="E14" s="99">
        <v>1</v>
      </c>
      <c r="F14" s="100"/>
      <c r="G14" s="101">
        <f t="shared" si="0"/>
        <v>0</v>
      </c>
      <c r="H14" s="102">
        <v>0</v>
      </c>
      <c r="I14" s="103">
        <f t="shared" si="1"/>
        <v>0</v>
      </c>
      <c r="J14" s="102"/>
      <c r="K14" s="103">
        <f t="shared" si="2"/>
        <v>0</v>
      </c>
      <c r="O14" s="94"/>
      <c r="Z14" s="104"/>
      <c r="AA14" s="104">
        <v>12</v>
      </c>
      <c r="AB14" s="104">
        <v>0</v>
      </c>
      <c r="AC14" s="104">
        <v>14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12</v>
      </c>
      <c r="CB14" s="104">
        <v>0</v>
      </c>
      <c r="CZ14" s="61">
        <v>1</v>
      </c>
    </row>
    <row r="15" spans="1:104" x14ac:dyDescent="0.2">
      <c r="A15" s="95">
        <v>8</v>
      </c>
      <c r="B15" s="96" t="s">
        <v>228</v>
      </c>
      <c r="C15" s="97" t="s">
        <v>229</v>
      </c>
      <c r="D15" s="98" t="s">
        <v>215</v>
      </c>
      <c r="E15" s="99">
        <v>1</v>
      </c>
      <c r="F15" s="100"/>
      <c r="G15" s="101">
        <f t="shared" si="0"/>
        <v>0</v>
      </c>
      <c r="H15" s="102">
        <v>0</v>
      </c>
      <c r="I15" s="103">
        <f t="shared" si="1"/>
        <v>0</v>
      </c>
      <c r="J15" s="102"/>
      <c r="K15" s="103">
        <f t="shared" si="2"/>
        <v>0</v>
      </c>
      <c r="O15" s="94"/>
      <c r="Z15" s="104"/>
      <c r="AA15" s="104">
        <v>12</v>
      </c>
      <c r="AB15" s="104">
        <v>0</v>
      </c>
      <c r="AC15" s="104">
        <v>17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12</v>
      </c>
      <c r="CB15" s="104">
        <v>0</v>
      </c>
      <c r="CZ15" s="61">
        <v>1</v>
      </c>
    </row>
    <row r="16" spans="1:104" x14ac:dyDescent="0.2">
      <c r="A16" s="95">
        <v>9</v>
      </c>
      <c r="B16" s="96" t="s">
        <v>230</v>
      </c>
      <c r="C16" s="97" t="s">
        <v>231</v>
      </c>
      <c r="D16" s="98" t="s">
        <v>215</v>
      </c>
      <c r="E16" s="99">
        <v>1</v>
      </c>
      <c r="F16" s="100"/>
      <c r="G16" s="101">
        <f t="shared" si="0"/>
        <v>0</v>
      </c>
      <c r="H16" s="102">
        <v>0</v>
      </c>
      <c r="I16" s="103">
        <f t="shared" si="1"/>
        <v>0</v>
      </c>
      <c r="J16" s="102"/>
      <c r="K16" s="103">
        <f t="shared" si="2"/>
        <v>0</v>
      </c>
      <c r="O16" s="94"/>
      <c r="Z16" s="104"/>
      <c r="AA16" s="104">
        <v>12</v>
      </c>
      <c r="AB16" s="104">
        <v>0</v>
      </c>
      <c r="AC16" s="104">
        <v>18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12</v>
      </c>
      <c r="CB16" s="104">
        <v>0</v>
      </c>
      <c r="CZ16" s="61">
        <v>1</v>
      </c>
    </row>
    <row r="17" spans="1:104" x14ac:dyDescent="0.2">
      <c r="A17" s="95">
        <v>10</v>
      </c>
      <c r="B17" s="96" t="s">
        <v>232</v>
      </c>
      <c r="C17" s="97" t="s">
        <v>233</v>
      </c>
      <c r="D17" s="98" t="s">
        <v>234</v>
      </c>
      <c r="E17" s="99">
        <v>1</v>
      </c>
      <c r="F17" s="100"/>
      <c r="G17" s="101">
        <f t="shared" si="0"/>
        <v>0</v>
      </c>
      <c r="H17" s="102">
        <v>0</v>
      </c>
      <c r="I17" s="103">
        <f t="shared" si="1"/>
        <v>0</v>
      </c>
      <c r="J17" s="102"/>
      <c r="K17" s="103">
        <f t="shared" si="2"/>
        <v>0</v>
      </c>
      <c r="O17" s="94"/>
      <c r="Z17" s="104"/>
      <c r="AA17" s="104">
        <v>12</v>
      </c>
      <c r="AB17" s="104">
        <v>0</v>
      </c>
      <c r="AC17" s="104">
        <v>25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12</v>
      </c>
      <c r="CB17" s="104">
        <v>0</v>
      </c>
      <c r="CZ17" s="61">
        <v>1</v>
      </c>
    </row>
    <row r="18" spans="1:104" x14ac:dyDescent="0.2">
      <c r="A18" s="114" t="s">
        <v>30</v>
      </c>
      <c r="B18" s="115" t="s">
        <v>211</v>
      </c>
      <c r="C18" s="116" t="s">
        <v>212</v>
      </c>
      <c r="D18" s="117"/>
      <c r="E18" s="118"/>
      <c r="F18" s="118"/>
      <c r="G18" s="119">
        <f>SUM(G7:G17)</f>
        <v>0</v>
      </c>
      <c r="H18" s="120"/>
      <c r="I18" s="121">
        <f>SUM(I7:I17)</f>
        <v>0</v>
      </c>
      <c r="J18" s="122"/>
      <c r="K18" s="121">
        <f>SUM(K7:K17)</f>
        <v>0</v>
      </c>
      <c r="O18" s="94"/>
      <c r="X18" s="123">
        <f>K18</f>
        <v>0</v>
      </c>
      <c r="Y18" s="123">
        <f>I18</f>
        <v>0</v>
      </c>
      <c r="Z18" s="124">
        <f>G18</f>
        <v>0</v>
      </c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25"/>
      <c r="BB18" s="125"/>
      <c r="BC18" s="125"/>
      <c r="BD18" s="125"/>
      <c r="BE18" s="125"/>
      <c r="BF18" s="125"/>
      <c r="BG18" s="104"/>
      <c r="BH18" s="104"/>
      <c r="BI18" s="104"/>
      <c r="BJ18" s="104"/>
      <c r="BK18" s="104"/>
    </row>
    <row r="19" spans="1:104" x14ac:dyDescent="0.2">
      <c r="A19" s="126" t="s">
        <v>31</v>
      </c>
      <c r="B19" s="127" t="s">
        <v>32</v>
      </c>
      <c r="C19" s="128"/>
      <c r="D19" s="129"/>
      <c r="E19" s="130"/>
      <c r="F19" s="130"/>
      <c r="G19" s="131">
        <f>SUM(Z7:Z19)</f>
        <v>0</v>
      </c>
      <c r="H19" s="132"/>
      <c r="I19" s="133">
        <f>SUM(Y7:Y19)</f>
        <v>0</v>
      </c>
      <c r="J19" s="132"/>
      <c r="K19" s="133">
        <f>SUM(X7:X19)</f>
        <v>0</v>
      </c>
      <c r="O19" s="94"/>
      <c r="BA19" s="134"/>
      <c r="BB19" s="134"/>
      <c r="BC19" s="134"/>
      <c r="BD19" s="134"/>
      <c r="BE19" s="134"/>
      <c r="BF19" s="134"/>
    </row>
    <row r="20" spans="1:104" x14ac:dyDescent="0.2">
      <c r="E20" s="61"/>
    </row>
    <row r="21" spans="1:104" x14ac:dyDescent="0.2">
      <c r="E21" s="61"/>
    </row>
    <row r="22" spans="1:104" x14ac:dyDescent="0.2">
      <c r="E22" s="61"/>
    </row>
    <row r="23" spans="1:104" x14ac:dyDescent="0.2">
      <c r="E23" s="61"/>
    </row>
    <row r="24" spans="1:104" x14ac:dyDescent="0.2">
      <c r="E24" s="61"/>
    </row>
    <row r="25" spans="1:104" x14ac:dyDescent="0.2">
      <c r="E25" s="61"/>
    </row>
    <row r="26" spans="1:104" x14ac:dyDescent="0.2">
      <c r="E26" s="61"/>
    </row>
    <row r="27" spans="1:104" x14ac:dyDescent="0.2">
      <c r="E27" s="61"/>
    </row>
    <row r="28" spans="1:104" x14ac:dyDescent="0.2">
      <c r="E28" s="61"/>
    </row>
    <row r="29" spans="1:104" x14ac:dyDescent="0.2">
      <c r="E29" s="61"/>
    </row>
    <row r="30" spans="1:104" x14ac:dyDescent="0.2">
      <c r="E30" s="61"/>
    </row>
    <row r="31" spans="1:104" x14ac:dyDescent="0.2">
      <c r="E31" s="61"/>
    </row>
    <row r="32" spans="1:104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A71" s="135"/>
      <c r="B71" s="135"/>
    </row>
    <row r="72" spans="1:7" x14ac:dyDescent="0.2">
      <c r="C72" s="136"/>
      <c r="D72" s="136"/>
      <c r="E72" s="137"/>
      <c r="F72" s="136"/>
      <c r="G72" s="138"/>
    </row>
    <row r="73" spans="1:7" x14ac:dyDescent="0.2">
      <c r="A73" s="135"/>
      <c r="B73" s="135"/>
    </row>
    <row r="990" spans="1:7" x14ac:dyDescent="0.2">
      <c r="A990" s="139"/>
      <c r="B990" s="140"/>
      <c r="C990" s="141" t="s">
        <v>33</v>
      </c>
      <c r="D990" s="142"/>
      <c r="F990" s="80"/>
      <c r="G990" s="107">
        <v>100000</v>
      </c>
    </row>
    <row r="991" spans="1:7" x14ac:dyDescent="0.2">
      <c r="A991" s="139"/>
      <c r="B991" s="140"/>
      <c r="C991" s="141" t="s">
        <v>34</v>
      </c>
      <c r="D991" s="142"/>
      <c r="F991" s="80"/>
      <c r="G991" s="107">
        <v>100000</v>
      </c>
    </row>
    <row r="992" spans="1:7" x14ac:dyDescent="0.2">
      <c r="A992" s="139"/>
      <c r="B992" s="140"/>
      <c r="C992" s="141" t="s">
        <v>35</v>
      </c>
      <c r="D992" s="142"/>
      <c r="F992" s="80"/>
      <c r="G992" s="107">
        <v>100000</v>
      </c>
    </row>
    <row r="993" spans="1:7" x14ac:dyDescent="0.2">
      <c r="A993" s="139"/>
      <c r="B993" s="140"/>
      <c r="C993" s="141" t="s">
        <v>36</v>
      </c>
      <c r="D993" s="142"/>
      <c r="F993" s="80"/>
      <c r="G993" s="107">
        <v>100000</v>
      </c>
    </row>
    <row r="994" spans="1:7" x14ac:dyDescent="0.2">
      <c r="A994" s="139"/>
      <c r="B994" s="140"/>
      <c r="C994" s="141" t="s">
        <v>37</v>
      </c>
      <c r="D994" s="142"/>
      <c r="F994" s="80"/>
      <c r="G994" s="107">
        <v>100000</v>
      </c>
    </row>
    <row r="995" spans="1:7" x14ac:dyDescent="0.2">
      <c r="A995" s="139"/>
      <c r="B995" s="140"/>
      <c r="C995" s="141" t="s">
        <v>38</v>
      </c>
      <c r="D995" s="142"/>
      <c r="F995" s="80"/>
      <c r="G995" s="107">
        <v>100000</v>
      </c>
    </row>
    <row r="996" spans="1:7" x14ac:dyDescent="0.2">
      <c r="A996" s="139"/>
      <c r="B996" s="140"/>
      <c r="C996" s="141" t="s">
        <v>39</v>
      </c>
      <c r="D996" s="142"/>
      <c r="F996" s="80"/>
      <c r="G996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62</vt:i4>
      </vt:variant>
    </vt:vector>
  </HeadingPairs>
  <TitlesOfParts>
    <vt:vector size="66" baseType="lpstr">
      <vt:lpstr>Stavba</vt:lpstr>
      <vt:lpstr>A07 7.1 </vt:lpstr>
      <vt:lpstr>A07 7.4a </vt:lpstr>
      <vt:lpstr>A07 7.5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'A07 7.1 '!Názvy_tisku</vt:lpstr>
      <vt:lpstr>'A07 7.4a '!Názvy_tisku</vt:lpstr>
      <vt:lpstr>'A07 7.5 '!Názvy_tisku</vt:lpstr>
      <vt:lpstr>Stavba!Objednatel</vt:lpstr>
      <vt:lpstr>Stavba!Objekt</vt:lpstr>
      <vt:lpstr>'A07 7.1 '!Oblast_tisku</vt:lpstr>
      <vt:lpstr>'A07 7.4a '!Oblast_tisku</vt:lpstr>
      <vt:lpstr>'A07 7.5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'A07 7.4a '!SloupecCC</vt:lpstr>
      <vt:lpstr>'A07 7.5 '!SloupecCC</vt:lpstr>
      <vt:lpstr>SloupecCC</vt:lpstr>
      <vt:lpstr>'A07 7.4a '!SloupecCDH</vt:lpstr>
      <vt:lpstr>'A07 7.5 '!SloupecCDH</vt:lpstr>
      <vt:lpstr>SloupecCDH</vt:lpstr>
      <vt:lpstr>'A07 7.4a '!SloupecCisloPol</vt:lpstr>
      <vt:lpstr>'A07 7.5 '!SloupecCisloPol</vt:lpstr>
      <vt:lpstr>SloupecCisloPol</vt:lpstr>
      <vt:lpstr>'A07 7.4a '!SloupecCH</vt:lpstr>
      <vt:lpstr>'A07 7.5 '!SloupecCH</vt:lpstr>
      <vt:lpstr>SloupecCH</vt:lpstr>
      <vt:lpstr>'A07 7.4a '!SloupecJC</vt:lpstr>
      <vt:lpstr>'A07 7.5 '!SloupecJC</vt:lpstr>
      <vt:lpstr>SloupecJC</vt:lpstr>
      <vt:lpstr>'A07 7.4a '!SloupecJDH</vt:lpstr>
      <vt:lpstr>'A07 7.5 '!SloupecJDH</vt:lpstr>
      <vt:lpstr>SloupecJDH</vt:lpstr>
      <vt:lpstr>'A07 7.4a '!SloupecJDM</vt:lpstr>
      <vt:lpstr>'A07 7.5 '!SloupecJDM</vt:lpstr>
      <vt:lpstr>SloupecJDM</vt:lpstr>
      <vt:lpstr>'A07 7.4a '!SloupecJH</vt:lpstr>
      <vt:lpstr>'A07 7.5 '!SloupecJH</vt:lpstr>
      <vt:lpstr>SloupecJH</vt:lpstr>
      <vt:lpstr>'A07 7.4a '!SloupecMJ</vt:lpstr>
      <vt:lpstr>'A07 7.5 '!SloupecMJ</vt:lpstr>
      <vt:lpstr>SloupecMJ</vt:lpstr>
      <vt:lpstr>'A07 7.4a '!SloupecMnozstvi</vt:lpstr>
      <vt:lpstr>'A07 7.5 '!SloupecMnozstvi</vt:lpstr>
      <vt:lpstr>SloupecMnozstvi</vt:lpstr>
      <vt:lpstr>'A07 7.4a '!SloupecNazPol</vt:lpstr>
      <vt:lpstr>'A07 7.5 '!SloupecNazPol</vt:lpstr>
      <vt:lpstr>SloupecNazPol</vt:lpstr>
      <vt:lpstr>'A07 7.4a '!SloupecPC</vt:lpstr>
      <vt:lpstr>'A07 7.5 '!SloupecPC</vt:lpstr>
      <vt:lpstr>SloupecPC</vt:lpstr>
      <vt:lpstr>Stavba!StavbaCelkem</vt:lpstr>
      <vt:lpstr>Stavba!Zhotovitel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Koplík Josef, Ing.</cp:lastModifiedBy>
  <dcterms:created xsi:type="dcterms:W3CDTF">2022-08-12T08:50:55Z</dcterms:created>
  <dcterms:modified xsi:type="dcterms:W3CDTF">2024-04-24T04:34:53Z</dcterms:modified>
</cp:coreProperties>
</file>